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ARM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<sst xmlns="http://schemas.openxmlformats.org/spreadsheetml/2006/main" count="95" uniqueCount="65">
  <si>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</si>
  <si>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</si>
  <si>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</si>
  <si>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</si>
  <si>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</si>
  <si>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</si>
  <si>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</si>
  <si>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</si>
  <si>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</si>
  <si>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</si>
  <si>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</si>
  <si>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</si>
  <si>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</si>
  <si>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</si>
  <si>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</si>
  <si>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</si>
  <si>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</si>
  <si>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</si>
  <si>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</si>
  <si>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</si>
  <si>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</si>
  <si>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</si>
  <si>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</si>
  <si>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</si>
  <si>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</si>
  <si>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</si>
  <si>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</si>
  <si>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</si>
  <si>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</si>
  <si>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</si>
  <si>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</si>
  <si>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</si>
  <si>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</si>
  <si>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</si>
  <si>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</si>
  <si>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</si>
  <si>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</si>
  <si>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</si>
  <si>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</si>
  <si>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</si>
  <si>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</si>
  <si>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</si>
  <si>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</si>
  <si>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</si>
  <si>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</si>
  <si>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</si>
  <si>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</si>
  <si>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</si>
  <si>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</si>
  <si>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</si>
  <si>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</si>
  <si>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</si>
  <si>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</si>
  <si>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</si>
  <si>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</si>
  <si>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</si>
  <si>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</si>
  <si>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</si>
  <si>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</si>
  <si>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</si>
  <si>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</si>
  <si>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</si>
  <si>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</si>
  <si>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Armenia</t>
  </si>
  <si>
    <t>ARM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</si>
</sst>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Wealth_ARM!$B$54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Wealth_ARM!$D$52:$X$52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Wealth_ARM!$D$54:$X$54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13.85105839401588</c:v>
                </c:pt>
                <c:pt idx="2">
                  <c:v>13.479355669850147</c:v>
                </c:pt>
                <c:pt idx="3">
                  <c:v>13.602688049766499</c:v>
                </c:pt>
                <c:pt idx="4">
                  <c:v>14.809512276119573</c:v>
                </c:pt>
                <c:pt idx="5">
                  <c:v>15.143366115190027</c:v>
                </c:pt>
                <c:pt idx="6">
                  <c:v>15.253564250189399</c:v>
                </c:pt>
                <c:pt idx="7">
                  <c:v>14.998326173152709</c:v>
                </c:pt>
                <c:pt idx="8">
                  <c:v>14.7427587472875</c:v>
                </c:pt>
                <c:pt idx="9">
                  <c:v>14.282352577414326</c:v>
                </c:pt>
                <c:pt idx="10">
                  <c:v>14.281948798307887</c:v>
                </c:pt>
                <c:pt idx="11">
                  <c:v>14.360954847155538</c:v>
                </c:pt>
                <c:pt idx="12">
                  <c:v>15.666672418052174</c:v>
                </c:pt>
                <c:pt idx="13">
                  <c:v>18.338030586203203</c:v>
                </c:pt>
                <c:pt idx="14">
                  <c:v>22.186796382221118</c:v>
                </c:pt>
                <c:pt idx="15">
                  <c:v>28.338995461898755</c:v>
                </c:pt>
                <c:pt idx="16">
                  <c:v>37.965667499158414</c:v>
                </c:pt>
                <c:pt idx="17">
                  <c:v>49.861693102537274</c:v>
                </c:pt>
                <c:pt idx="18">
                  <c:v>63.30290975606885</c:v>
                </c:pt>
                <c:pt idx="19">
                  <c:v>71.122894555846173</c:v>
                </c:pt>
                <c:pt idx="20" formatCode="_(* #,##0.0000_);_(* \(#,##0.0000\);_(* &quot;-&quot;??_);_(@_)">
                  <c:v>78.10974333605462</c:v>
                </c:pt>
              </c:numCache>
            </c:numRef>
          </c:val>
        </c:ser>
        <c:ser>
          <c:idx val="1"/>
          <c:order val="1"/>
          <c:tx>
            <c:strRef>
              <c:f>Wealth_ARM!$B$55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Wealth_ARM!$D$52:$X$52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Wealth_ARM!$D$55:$X$55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-0.19823322864895854</c:v>
                </c:pt>
                <c:pt idx="2">
                  <c:v>-0.29161641568784535</c:v>
                </c:pt>
                <c:pt idx="3">
                  <c:v>-0.31084012096389557</c:v>
                </c:pt>
                <c:pt idx="4">
                  <c:v>-0.37200274236555142</c:v>
                </c:pt>
                <c:pt idx="5">
                  <c:v>-0.37986231987211516</c:v>
                </c:pt>
                <c:pt idx="6">
                  <c:v>0.32228384538439681</c:v>
                </c:pt>
                <c:pt idx="7">
                  <c:v>1.2123169248831056</c:v>
                </c:pt>
                <c:pt idx="8">
                  <c:v>2.1905333077662181</c:v>
                </c:pt>
                <c:pt idx="9">
                  <c:v>3.3240735441280478</c:v>
                </c:pt>
                <c:pt idx="10">
                  <c:v>4.4837845850097091</c:v>
                </c:pt>
                <c:pt idx="11">
                  <c:v>5.4898313365782103</c:v>
                </c:pt>
                <c:pt idx="12">
                  <c:v>6.2876792220575961</c:v>
                </c:pt>
                <c:pt idx="13">
                  <c:v>6.9269829394867033</c:v>
                </c:pt>
                <c:pt idx="14">
                  <c:v>7.4645057569174833</c:v>
                </c:pt>
                <c:pt idx="15">
                  <c:v>7.9064020520902334</c:v>
                </c:pt>
                <c:pt idx="16">
                  <c:v>7.9729192320303177</c:v>
                </c:pt>
                <c:pt idx="17">
                  <c:v>8.1004095353605088</c:v>
                </c:pt>
                <c:pt idx="18">
                  <c:v>8.1553276502211105</c:v>
                </c:pt>
                <c:pt idx="19">
                  <c:v>8.377083492169124</c:v>
                </c:pt>
                <c:pt idx="20">
                  <c:v>8.2773825915622758</c:v>
                </c:pt>
              </c:numCache>
            </c:numRef>
          </c:val>
        </c:ser>
        <c:ser>
          <c:idx val="2"/>
          <c:order val="2"/>
          <c:tx>
            <c:strRef>
              <c:f>Wealth_ARM!$B$56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Wealth_ARM!$D$52:$X$52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Wealth_ARM!$D$56:$X$56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-0.26344372194074817</c:v>
                </c:pt>
                <c:pt idx="2">
                  <c:v>0.31775753370459903</c:v>
                </c:pt>
                <c:pt idx="3">
                  <c:v>1.4429609538004318</c:v>
                </c:pt>
                <c:pt idx="4">
                  <c:v>2.6308717875052956</c:v>
                </c:pt>
                <c:pt idx="5">
                  <c:v>3.4760967110893715</c:v>
                </c:pt>
                <c:pt idx="6">
                  <c:v>3.8185771881168673</c:v>
                </c:pt>
                <c:pt idx="7">
                  <c:v>3.7190160794379423</c:v>
                </c:pt>
                <c:pt idx="8">
                  <c:v>3.2299940411442352</c:v>
                </c:pt>
                <c:pt idx="9">
                  <c:v>2.4915518407382153</c:v>
                </c:pt>
                <c:pt idx="10">
                  <c:v>1.6135448640271832</c:v>
                </c:pt>
                <c:pt idx="11">
                  <c:v>0.57124333898581625</c:v>
                </c:pt>
                <c:pt idx="12">
                  <c:v>-0.65835705228008967</c:v>
                </c:pt>
                <c:pt idx="13">
                  <c:v>-2.0273694354028149</c:v>
                </c:pt>
                <c:pt idx="14">
                  <c:v>-3.4779372062304525</c:v>
                </c:pt>
                <c:pt idx="15">
                  <c:v>-4.9663728846212063</c:v>
                </c:pt>
                <c:pt idx="16">
                  <c:v>-7.3030880498583421</c:v>
                </c:pt>
                <c:pt idx="17">
                  <c:v>-9.6470283472453673</c:v>
                </c:pt>
                <c:pt idx="18">
                  <c:v>-12.000629235808091</c:v>
                </c:pt>
                <c:pt idx="19">
                  <c:v>-14.374117843923839</c:v>
                </c:pt>
                <c:pt idx="20">
                  <c:v>-16.770897285788898</c:v>
                </c:pt>
              </c:numCache>
            </c:numRef>
          </c:val>
        </c:ser>
        <c:ser>
          <c:idx val="4"/>
          <c:order val="3"/>
          <c:tx>
            <c:strRef>
              <c:f>Wealth_ARM!$B$53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Wealth_ARM!$D$52:$X$52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Wealth_ARM!$D$53:$X$53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2.8980480562193378</c:v>
                </c:pt>
                <c:pt idx="2">
                  <c:v>2.770746525569745</c:v>
                </c:pt>
                <c:pt idx="3">
                  <c:v>2.8295737706897972</c:v>
                </c:pt>
                <c:pt idx="4">
                  <c:v>3.098966843292672</c:v>
                </c:pt>
                <c:pt idx="5">
                  <c:v>3.2012226974946767</c:v>
                </c:pt>
                <c:pt idx="6">
                  <c:v>3.7581520254838185</c:v>
                </c:pt>
                <c:pt idx="7">
                  <c:v>4.3552647761462948</c:v>
                </c:pt>
                <c:pt idx="8">
                  <c:v>5.0015851244316289</c:v>
                </c:pt>
                <c:pt idx="9">
                  <c:v>5.7073029963306876</c:v>
                </c:pt>
                <c:pt idx="10">
                  <c:v>6.5281349834211966</c:v>
                </c:pt>
                <c:pt idx="11">
                  <c:v>7.2462803300771927</c:v>
                </c:pt>
                <c:pt idx="12">
                  <c:v>8.0735847939477736</c:v>
                </c:pt>
                <c:pt idx="13">
                  <c:v>9.0793228665779999</c:v>
                </c:pt>
                <c:pt idx="14">
                  <c:v>10.266262044519392</c:v>
                </c:pt>
                <c:pt idx="15">
                  <c:v>11.889101991484585</c:v>
                </c:pt>
                <c:pt idx="16">
                  <c:v>13.96648916422134</c:v>
                </c:pt>
                <c:pt idx="17">
                  <c:v>16.589187894195923</c:v>
                </c:pt>
                <c:pt idx="18">
                  <c:v>19.498716286078377</c:v>
                </c:pt>
                <c:pt idx="19">
                  <c:v>21.290768652787474</c:v>
                </c:pt>
                <c:pt idx="20">
                  <c:v>22.660642822168665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Wealth_ARM!$D$64:$X$64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-10.857826564038875</c:v>
                </c:pt>
                <c:pt idx="2">
                  <c:v>-47.14564028288877</c:v>
                </c:pt>
                <c:pt idx="3">
                  <c:v>-50.664715345426373</c:v>
                </c:pt>
                <c:pt idx="4">
                  <c:v>-46.775831323532515</c:v>
                </c:pt>
                <c:pt idx="5">
                  <c:v>-41.918964984355476</c:v>
                </c:pt>
                <c:pt idx="6">
                  <c:v>-37.503540278051375</c:v>
                </c:pt>
                <c:pt idx="7">
                  <c:v>-34.658710982231511</c:v>
                </c:pt>
                <c:pt idx="8">
                  <c:v>-29.308464558826042</c:v>
                </c:pt>
                <c:pt idx="9">
                  <c:v>-26.570850498428833</c:v>
                </c:pt>
                <c:pt idx="10">
                  <c:v>-21.871327089600367</c:v>
                </c:pt>
                <c:pt idx="11">
                  <c:v>-14.083631056646562</c:v>
                </c:pt>
                <c:pt idx="12">
                  <c:v>-2.5919662259217047</c:v>
                </c:pt>
                <c:pt idx="13">
                  <c:v>11.063754388934743</c:v>
                </c:pt>
                <c:pt idx="14">
                  <c:v>22.642997728986238</c:v>
                </c:pt>
                <c:pt idx="15">
                  <c:v>39.496140283635398</c:v>
                </c:pt>
                <c:pt idx="16">
                  <c:v>57.706719816168281</c:v>
                </c:pt>
                <c:pt idx="17">
                  <c:v>79.137048062214845</c:v>
                </c:pt>
                <c:pt idx="18">
                  <c:v>91.27756380424789</c:v>
                </c:pt>
                <c:pt idx="19">
                  <c:v>63.898173008883674</c:v>
                </c:pt>
                <c:pt idx="20">
                  <c:v>66.950224067245685</c:v>
                </c:pt>
              </c:numCache>
            </c:numRef>
          </c:val>
        </c:ser>
        <c:marker val="1"/>
        <c:axId val="76561408"/>
        <c:axId val="76571392"/>
      </c:lineChart>
      <c:catAx>
        <c:axId val="7656140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6571392"/>
        <c:crosses val="autoZero"/>
        <c:auto val="1"/>
        <c:lblAlgn val="ctr"/>
        <c:lblOffset val="100"/>
      </c:catAx>
      <c:valAx>
        <c:axId val="7657139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6561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Wealth_ARM!$B$40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Wealth_ARM!$D$38:$X$38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Wealth_ARM!$D$40:$X$40</c:f>
              <c:numCache>
                <c:formatCode>_(* #,##0_);_(* \(#,##0\);_(* "-"??_);_(@_)</c:formatCode>
                <c:ptCount val="21"/>
                <c:pt idx="0">
                  <c:v>4264.4136749196632</c:v>
                </c:pt>
                <c:pt idx="1">
                  <c:v>4855.0801031951842</c:v>
                </c:pt>
                <c:pt idx="2">
                  <c:v>4839.2291613958114</c:v>
                </c:pt>
                <c:pt idx="3">
                  <c:v>4844.4885642705685</c:v>
                </c:pt>
                <c:pt idx="4">
                  <c:v>4895.9525416114129</c:v>
                </c:pt>
                <c:pt idx="5">
                  <c:v>4910.1894503789772</c:v>
                </c:pt>
                <c:pt idx="6">
                  <c:v>4914.8887547173972</c:v>
                </c:pt>
                <c:pt idx="7">
                  <c:v>4904.0043472566422</c:v>
                </c:pt>
                <c:pt idx="8">
                  <c:v>4893.1058949994058</c:v>
                </c:pt>
                <c:pt idx="9">
                  <c:v>4873.4722713311603</c:v>
                </c:pt>
                <c:pt idx="10">
                  <c:v>4873.4550525197292</c:v>
                </c:pt>
                <c:pt idx="11">
                  <c:v>4876.824197270802</c:v>
                </c:pt>
                <c:pt idx="12">
                  <c:v>4932.5053959199477</c:v>
                </c:pt>
                <c:pt idx="13">
                  <c:v>5046.4231589486626</c:v>
                </c:pt>
                <c:pt idx="14">
                  <c:v>5210.5504538696814</c:v>
                </c:pt>
                <c:pt idx="15">
                  <c:v>5472.9056727317366</c:v>
                </c:pt>
                <c:pt idx="16">
                  <c:v>5883.4267915283053</c:v>
                </c:pt>
                <c:pt idx="17">
                  <c:v>6390.7225341307376</c:v>
                </c:pt>
                <c:pt idx="18">
                  <c:v>6963.911615179517</c:v>
                </c:pt>
                <c:pt idx="19">
                  <c:v>7297.3881163578599</c:v>
                </c:pt>
                <c:pt idx="20">
                  <c:v>7595.3362511870273</c:v>
                </c:pt>
              </c:numCache>
            </c:numRef>
          </c:val>
        </c:ser>
        <c:ser>
          <c:idx val="1"/>
          <c:order val="1"/>
          <c:tx>
            <c:strRef>
              <c:f>Wealth_ARM!$B$41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Wealth_ARM!$D$38:$X$38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Wealth_ARM!$D$41:$X$41</c:f>
              <c:numCache>
                <c:formatCode>General</c:formatCode>
                <c:ptCount val="21"/>
                <c:pt idx="0">
                  <c:v>14281.330172318196</c:v>
                </c:pt>
                <c:pt idx="1">
                  <c:v>14253.019830423591</c:v>
                </c:pt>
                <c:pt idx="2">
                  <c:v>14239.683469157135</c:v>
                </c:pt>
                <c:pt idx="3">
                  <c:v>14236.938068335308</c:v>
                </c:pt>
                <c:pt idx="4">
                  <c:v>14228.203232430893</c:v>
                </c:pt>
                <c:pt idx="5">
                  <c:v>14227.080780217031</c:v>
                </c:pt>
                <c:pt idx="6">
                  <c:v>14327.356592369586</c:v>
                </c:pt>
                <c:pt idx="7">
                  <c:v>14454.465155095646</c:v>
                </c:pt>
                <c:pt idx="8">
                  <c:v>14594.167466534891</c:v>
                </c:pt>
                <c:pt idx="9">
                  <c:v>14756.0520903258</c:v>
                </c:pt>
                <c:pt idx="10">
                  <c:v>14921.674253118941</c:v>
                </c:pt>
                <c:pt idx="11">
                  <c:v>15065.35111139832</c:v>
                </c:pt>
                <c:pt idx="12">
                  <c:v>15179.29440219649</c:v>
                </c:pt>
                <c:pt idx="13">
                  <c:v>15270.595476886445</c:v>
                </c:pt>
                <c:pt idx="14">
                  <c:v>15347.360885195281</c:v>
                </c:pt>
                <c:pt idx="15">
                  <c:v>15410.469554128143</c:v>
                </c:pt>
                <c:pt idx="16">
                  <c:v>15419.969092216701</c:v>
                </c:pt>
                <c:pt idx="17">
                  <c:v>15438.176403372978</c:v>
                </c:pt>
                <c:pt idx="18">
                  <c:v>15446.019440680631</c:v>
                </c:pt>
                <c:pt idx="19">
                  <c:v>15477.689124645631</c:v>
                </c:pt>
                <c:pt idx="20">
                  <c:v>15463.450509845192</c:v>
                </c:pt>
              </c:numCache>
            </c:numRef>
          </c:val>
        </c:ser>
        <c:ser>
          <c:idx val="2"/>
          <c:order val="2"/>
          <c:tx>
            <c:strRef>
              <c:f>Wealth_ARM!$B$42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Wealth_ARM!$D$38:$X$38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Wealth_ARM!$D$42:$X$42</c:f>
              <c:numCache>
                <c:formatCode>_(* #,##0_);_(* \(#,##0\);_(* "-"??_);_(@_)</c:formatCode>
                <c:ptCount val="21"/>
                <c:pt idx="0">
                  <c:v>787.33455758381365</c:v>
                </c:pt>
                <c:pt idx="1">
                  <c:v>785.2603741211891</c:v>
                </c:pt>
                <c:pt idx="2">
                  <c:v>789.83637245599596</c:v>
                </c:pt>
                <c:pt idx="3">
                  <c:v>798.69548782552545</c:v>
                </c:pt>
                <c:pt idx="4">
                  <c:v>808.04832033256582</c:v>
                </c:pt>
                <c:pt idx="5">
                  <c:v>814.70306824525471</c:v>
                </c:pt>
                <c:pt idx="6">
                  <c:v>817.39953539387</c:v>
                </c:pt>
                <c:pt idx="7">
                  <c:v>816.61565637932722</c:v>
                </c:pt>
                <c:pt idx="8">
                  <c:v>812.76541687764018</c:v>
                </c:pt>
                <c:pt idx="9">
                  <c:v>806.95140624606131</c:v>
                </c:pt>
                <c:pt idx="10">
                  <c:v>800.03855390041849</c:v>
                </c:pt>
                <c:pt idx="11">
                  <c:v>791.83215379954459</c:v>
                </c:pt>
                <c:pt idx="12">
                  <c:v>782.15108499892233</c:v>
                </c:pt>
                <c:pt idx="13">
                  <c:v>771.37237740899548</c:v>
                </c:pt>
                <c:pt idx="14">
                  <c:v>759.95155606809624</c:v>
                </c:pt>
                <c:pt idx="15">
                  <c:v>748.23258760471879</c:v>
                </c:pt>
                <c:pt idx="16">
                  <c:v>729.83482159650509</c:v>
                </c:pt>
                <c:pt idx="17">
                  <c:v>711.38016962604422</c:v>
                </c:pt>
                <c:pt idx="18">
                  <c:v>692.84945648279017</c:v>
                </c:pt>
                <c:pt idx="19">
                  <c:v>674.16216045077988</c:v>
                </c:pt>
                <c:pt idx="20">
                  <c:v>655.29148763591184</c:v>
                </c:pt>
              </c:numCache>
            </c:numRef>
          </c:val>
        </c:ser>
        <c:overlap val="100"/>
        <c:axId val="79046144"/>
        <c:axId val="79047680"/>
      </c:barChart>
      <c:catAx>
        <c:axId val="79046144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9047680"/>
        <c:crosses val="autoZero"/>
        <c:auto val="1"/>
        <c:lblAlgn val="ctr"/>
        <c:lblOffset val="100"/>
      </c:catAx>
      <c:valAx>
        <c:axId val="7904768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9046144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Wealth_ARM!$B$67:$B$69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Wealth_ARM!$C$67:$C$69</c:f>
              <c:numCache>
                <c:formatCode>_(* #,##0_);_(* \(#,##0\);_(* "-"??_);_(@_)</c:formatCode>
                <c:ptCount val="3"/>
                <c:pt idx="0">
                  <c:v>25.425281806286957</c:v>
                </c:pt>
                <c:pt idx="1">
                  <c:v>70.88618467039764</c:v>
                </c:pt>
                <c:pt idx="2">
                  <c:v>3.6885335233153969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Wealth_ARM!$B$72:$B$75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Wealth_ARM!$C$72:$C$75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68529866356.179352</v>
      </c>
      <c r="E7" s="13">
        <f t="shared" ref="E7:X7" si="0">+E8+E9+E10</f>
        <v>69866495962.158478</v>
      </c>
      <c r="F7" s="13">
        <f t="shared" si="0"/>
        <v>68545991935.440666</v>
      </c>
      <c r="G7" s="13">
        <f t="shared" si="0"/>
        <v>67003426831.404755</v>
      </c>
      <c r="H7" s="13">
        <f t="shared" si="0"/>
        <v>65587714860.704292</v>
      </c>
      <c r="I7" s="13">
        <f t="shared" si="0"/>
        <v>64308661633.546097</v>
      </c>
      <c r="J7" s="13">
        <f t="shared" si="0"/>
        <v>63632904601.532532</v>
      </c>
      <c r="K7" s="13">
        <f t="shared" si="0"/>
        <v>63245583258.6576</v>
      </c>
      <c r="L7" s="13">
        <f t="shared" si="0"/>
        <v>63114870865.99929</v>
      </c>
      <c r="M7" s="13">
        <f t="shared" si="0"/>
        <v>63161462483.699509</v>
      </c>
      <c r="N7" s="13">
        <f t="shared" si="0"/>
        <v>63352754662.392448</v>
      </c>
      <c r="O7" s="13">
        <f t="shared" si="0"/>
        <v>63566527418.511086</v>
      </c>
      <c r="P7" s="13">
        <f t="shared" si="0"/>
        <v>63957783547.925293</v>
      </c>
      <c r="Q7" s="13">
        <f t="shared" si="0"/>
        <v>64542159469.148293</v>
      </c>
      <c r="R7" s="13">
        <f t="shared" si="0"/>
        <v>65288342716.989243</v>
      </c>
      <c r="S7" s="13">
        <f t="shared" si="0"/>
        <v>66321514505.189011</v>
      </c>
      <c r="T7" s="13">
        <f t="shared" si="0"/>
        <v>67638581081.408386</v>
      </c>
      <c r="U7" s="13">
        <f t="shared" si="0"/>
        <v>69292897765.835266</v>
      </c>
      <c r="V7" s="13">
        <f t="shared" si="0"/>
        <v>71135471139.408493</v>
      </c>
      <c r="W7" s="13">
        <f t="shared" si="0"/>
        <v>72340411119.459</v>
      </c>
      <c r="X7" s="13">
        <f t="shared" si="0"/>
        <v>73325637358.515762</v>
      </c>
    </row>
    <row r="8" spans="1:24" s="22" customFormat="1" ht="15.75">
      <c r="A8" s="19">
        <v>1</v>
      </c>
      <c r="B8" s="20" t="s">
        <v>5</v>
      </c>
      <c r="C8" s="20"/>
      <c r="D8" s="21">
        <v>15116045831.419353</v>
      </c>
      <c r="E8" s="21">
        <v>17051288931.506756</v>
      </c>
      <c r="F8" s="21">
        <v>16695050253.065863</v>
      </c>
      <c r="G8" s="21">
        <v>16327733455.826292</v>
      </c>
      <c r="H8" s="21">
        <v>16110327676.274017</v>
      </c>
      <c r="I8" s="21">
        <v>15826390061.346359</v>
      </c>
      <c r="J8" s="21">
        <v>15590936384.383209</v>
      </c>
      <c r="K8" s="21">
        <v>15373249371.936626</v>
      </c>
      <c r="L8" s="21">
        <v>15213160431.248537</v>
      </c>
      <c r="M8" s="21">
        <v>15062070365.110596</v>
      </c>
      <c r="N8" s="21">
        <v>14991225340.145828</v>
      </c>
      <c r="O8" s="21">
        <v>14951416392.234802</v>
      </c>
      <c r="P8" s="21">
        <v>15098729494.772488</v>
      </c>
      <c r="Q8" s="21">
        <v>15444850584.812965</v>
      </c>
      <c r="R8" s="21">
        <v>15957894346.626732</v>
      </c>
      <c r="S8" s="21">
        <v>16779677038.934561</v>
      </c>
      <c r="T8" s="21">
        <v>18061202435.412415</v>
      </c>
      <c r="U8" s="21">
        <v>19646237790.696564</v>
      </c>
      <c r="V8" s="21">
        <v>21442489723.448257</v>
      </c>
      <c r="W8" s="21">
        <v>22512289093.813557</v>
      </c>
      <c r="X8" s="21">
        <v>23485326552.880371</v>
      </c>
    </row>
    <row r="9" spans="1:24" s="22" customFormat="1" ht="15.75">
      <c r="A9" s="19">
        <v>2</v>
      </c>
      <c r="B9" s="20" t="s">
        <v>38</v>
      </c>
      <c r="C9" s="20"/>
      <c r="D9" s="21">
        <v>50622959655.165443</v>
      </c>
      <c r="E9" s="21">
        <v>50057332548.459015</v>
      </c>
      <c r="F9" s="21">
        <v>49126053587.583961</v>
      </c>
      <c r="G9" s="21">
        <v>47983791668.189484</v>
      </c>
      <c r="H9" s="21">
        <v>46818471864.443153</v>
      </c>
      <c r="I9" s="21">
        <v>45856342639.614471</v>
      </c>
      <c r="J9" s="21">
        <v>45449025671.965919</v>
      </c>
      <c r="K9" s="21">
        <v>45312377728.939423</v>
      </c>
      <c r="L9" s="21">
        <v>45374740664.371071</v>
      </c>
      <c r="M9" s="21">
        <v>45605408735.611084</v>
      </c>
      <c r="N9" s="21">
        <v>45900532326.670654</v>
      </c>
      <c r="O9" s="21">
        <v>46187504090.836098</v>
      </c>
      <c r="P9" s="21">
        <v>46464837177.848412</v>
      </c>
      <c r="Q9" s="21">
        <v>46736482069.166718</v>
      </c>
      <c r="R9" s="21">
        <v>47003011615.329689</v>
      </c>
      <c r="S9" s="21">
        <v>47247790771.357407</v>
      </c>
      <c r="T9" s="21">
        <v>47336899597.926872</v>
      </c>
      <c r="U9" s="21">
        <v>47459748573.897545</v>
      </c>
      <c r="V9" s="21">
        <v>47559637661.547012</v>
      </c>
      <c r="W9" s="21">
        <v>47748345918.060158</v>
      </c>
      <c r="X9" s="21">
        <v>47814102344.878036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2790860869.5945559</v>
      </c>
      <c r="E10" s="21">
        <f t="shared" ref="E10:X10" si="1">+E13+E16+E19+E23</f>
        <v>2757874482.192697</v>
      </c>
      <c r="F10" s="21">
        <f t="shared" si="1"/>
        <v>2724888094.7908382</v>
      </c>
      <c r="G10" s="21">
        <f t="shared" si="1"/>
        <v>2691901707.3889799</v>
      </c>
      <c r="H10" s="21">
        <f t="shared" si="1"/>
        <v>2658915319.9871211</v>
      </c>
      <c r="I10" s="21">
        <f t="shared" si="1"/>
        <v>2625928932.5852623</v>
      </c>
      <c r="J10" s="21">
        <f t="shared" si="1"/>
        <v>2592942545.183404</v>
      </c>
      <c r="K10" s="21">
        <f t="shared" si="1"/>
        <v>2559956157.7815452</v>
      </c>
      <c r="L10" s="21">
        <f t="shared" si="1"/>
        <v>2526969770.3796864</v>
      </c>
      <c r="M10" s="21">
        <f t="shared" si="1"/>
        <v>2493983382.9778271</v>
      </c>
      <c r="N10" s="21">
        <f t="shared" si="1"/>
        <v>2460996995.5759687</v>
      </c>
      <c r="O10" s="21">
        <f t="shared" si="1"/>
        <v>2427606935.4401827</v>
      </c>
      <c r="P10" s="21">
        <f t="shared" si="1"/>
        <v>2394216875.3043966</v>
      </c>
      <c r="Q10" s="21">
        <f t="shared" si="1"/>
        <v>2360826815.1686106</v>
      </c>
      <c r="R10" s="21">
        <f t="shared" si="1"/>
        <v>2327436755.0328245</v>
      </c>
      <c r="S10" s="21">
        <f t="shared" si="1"/>
        <v>2294046694.8970385</v>
      </c>
      <c r="T10" s="21">
        <f t="shared" si="1"/>
        <v>2240479048.0691009</v>
      </c>
      <c r="U10" s="21">
        <f t="shared" si="1"/>
        <v>2186911401.2411623</v>
      </c>
      <c r="V10" s="21">
        <f t="shared" si="1"/>
        <v>2133343754.4132252</v>
      </c>
      <c r="W10" s="21">
        <f t="shared" si="1"/>
        <v>2079776107.5852866</v>
      </c>
      <c r="X10" s="21">
        <f t="shared" si="1"/>
        <v>2026208460.757349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2790860869.5945559</v>
      </c>
      <c r="E11" s="38">
        <f t="shared" ref="E11:X11" si="2">+E13+E16</f>
        <v>2757874482.192697</v>
      </c>
      <c r="F11" s="38">
        <f t="shared" si="2"/>
        <v>2724888094.7908382</v>
      </c>
      <c r="G11" s="38">
        <f t="shared" si="2"/>
        <v>2691901707.3889799</v>
      </c>
      <c r="H11" s="38">
        <f t="shared" si="2"/>
        <v>2658915319.9871211</v>
      </c>
      <c r="I11" s="38">
        <f t="shared" si="2"/>
        <v>2625928932.5852623</v>
      </c>
      <c r="J11" s="38">
        <f t="shared" si="2"/>
        <v>2592942545.183404</v>
      </c>
      <c r="K11" s="38">
        <f t="shared" si="2"/>
        <v>2559956157.7815452</v>
      </c>
      <c r="L11" s="38">
        <f t="shared" si="2"/>
        <v>2526969770.3796864</v>
      </c>
      <c r="M11" s="38">
        <f t="shared" si="2"/>
        <v>2493983382.9778271</v>
      </c>
      <c r="N11" s="38">
        <f t="shared" si="2"/>
        <v>2460996995.5759687</v>
      </c>
      <c r="O11" s="38">
        <f t="shared" si="2"/>
        <v>2427606935.4401827</v>
      </c>
      <c r="P11" s="38">
        <f t="shared" si="2"/>
        <v>2394216875.3043966</v>
      </c>
      <c r="Q11" s="38">
        <f t="shared" si="2"/>
        <v>2360826815.1686106</v>
      </c>
      <c r="R11" s="38">
        <f t="shared" si="2"/>
        <v>2327436755.0328245</v>
      </c>
      <c r="S11" s="38">
        <f t="shared" si="2"/>
        <v>2294046694.8970385</v>
      </c>
      <c r="T11" s="38">
        <f t="shared" si="2"/>
        <v>2240479048.0691009</v>
      </c>
      <c r="U11" s="38">
        <f t="shared" si="2"/>
        <v>2186911401.2411623</v>
      </c>
      <c r="V11" s="38">
        <f t="shared" si="2"/>
        <v>2133343754.4132252</v>
      </c>
      <c r="W11" s="38">
        <f t="shared" si="2"/>
        <v>2079776107.5852866</v>
      </c>
      <c r="X11" s="38">
        <f t="shared" si="2"/>
        <v>2026208460.757349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2790860869.5945559</v>
      </c>
      <c r="E16" s="13">
        <f t="shared" ref="E16:X16" si="5">+E17+E18</f>
        <v>2757874482.192697</v>
      </c>
      <c r="F16" s="13">
        <f t="shared" si="5"/>
        <v>2724888094.7908382</v>
      </c>
      <c r="G16" s="13">
        <f t="shared" si="5"/>
        <v>2691901707.3889799</v>
      </c>
      <c r="H16" s="13">
        <f t="shared" si="5"/>
        <v>2658915319.9871211</v>
      </c>
      <c r="I16" s="13">
        <f t="shared" si="5"/>
        <v>2625928932.5852623</v>
      </c>
      <c r="J16" s="13">
        <f t="shared" si="5"/>
        <v>2592942545.183404</v>
      </c>
      <c r="K16" s="13">
        <f t="shared" si="5"/>
        <v>2559956157.7815452</v>
      </c>
      <c r="L16" s="13">
        <f t="shared" si="5"/>
        <v>2526969770.3796864</v>
      </c>
      <c r="M16" s="13">
        <f t="shared" si="5"/>
        <v>2493983382.9778271</v>
      </c>
      <c r="N16" s="13">
        <f t="shared" si="5"/>
        <v>2460996995.5759687</v>
      </c>
      <c r="O16" s="13">
        <f t="shared" si="5"/>
        <v>2427606935.4401827</v>
      </c>
      <c r="P16" s="13">
        <f t="shared" si="5"/>
        <v>2394216875.3043966</v>
      </c>
      <c r="Q16" s="13">
        <f t="shared" si="5"/>
        <v>2360826815.1686106</v>
      </c>
      <c r="R16" s="13">
        <f t="shared" si="5"/>
        <v>2327436755.0328245</v>
      </c>
      <c r="S16" s="13">
        <f t="shared" si="5"/>
        <v>2294046694.8970385</v>
      </c>
      <c r="T16" s="13">
        <f t="shared" si="5"/>
        <v>2240479048.0691009</v>
      </c>
      <c r="U16" s="13">
        <f t="shared" si="5"/>
        <v>2186911401.2411623</v>
      </c>
      <c r="V16" s="13">
        <f t="shared" si="5"/>
        <v>2133343754.4132252</v>
      </c>
      <c r="W16" s="13">
        <f t="shared" si="5"/>
        <v>2079776107.5852866</v>
      </c>
      <c r="X16" s="13">
        <f t="shared" si="5"/>
        <v>2026208460.757349</v>
      </c>
    </row>
    <row r="17" spans="1:24">
      <c r="A17" s="8" t="s">
        <v>45</v>
      </c>
      <c r="B17" s="2" t="s">
        <v>7</v>
      </c>
      <c r="C17" s="2"/>
      <c r="D17" s="14">
        <v>1398369560.3236816</v>
      </c>
      <c r="E17" s="14">
        <v>1382109795.2554069</v>
      </c>
      <c r="F17" s="14">
        <v>1365850030.1871321</v>
      </c>
      <c r="G17" s="14">
        <v>1349590265.1188579</v>
      </c>
      <c r="H17" s="14">
        <v>1333330500.0505829</v>
      </c>
      <c r="I17" s="14">
        <v>1317070734.9823084</v>
      </c>
      <c r="J17" s="14">
        <v>1300810969.9140337</v>
      </c>
      <c r="K17" s="14">
        <v>1284551204.8457592</v>
      </c>
      <c r="L17" s="14">
        <v>1268291439.7774844</v>
      </c>
      <c r="M17" s="14">
        <v>1252031674.7092097</v>
      </c>
      <c r="N17" s="14">
        <v>1235771909.6409352</v>
      </c>
      <c r="O17" s="14">
        <v>1219108471.838733</v>
      </c>
      <c r="P17" s="14">
        <v>1202445034.0365312</v>
      </c>
      <c r="Q17" s="14">
        <v>1185781596.2343292</v>
      </c>
      <c r="R17" s="14">
        <v>1169118158.4321272</v>
      </c>
      <c r="S17" s="14">
        <v>1152454720.6299253</v>
      </c>
      <c r="T17" s="14">
        <v>1125649669.535722</v>
      </c>
      <c r="U17" s="14">
        <v>1098844618.4415183</v>
      </c>
      <c r="V17" s="14">
        <v>1072039567.3473152</v>
      </c>
      <c r="W17" s="14">
        <v>1045234516.2531115</v>
      </c>
      <c r="X17" s="14">
        <v>1018429465.1589081</v>
      </c>
    </row>
    <row r="18" spans="1:24">
      <c r="A18" s="8" t="s">
        <v>46</v>
      </c>
      <c r="B18" s="2" t="s">
        <v>62</v>
      </c>
      <c r="C18" s="2"/>
      <c r="D18" s="14">
        <v>1392491309.2708745</v>
      </c>
      <c r="E18" s="14">
        <v>1375764686.9372902</v>
      </c>
      <c r="F18" s="14">
        <v>1359038064.6037064</v>
      </c>
      <c r="G18" s="14">
        <v>1342311442.2701221</v>
      </c>
      <c r="H18" s="14">
        <v>1325584819.9365382</v>
      </c>
      <c r="I18" s="14">
        <v>1308858197.6029541</v>
      </c>
      <c r="J18" s="14">
        <v>1292131575.2693701</v>
      </c>
      <c r="K18" s="14">
        <v>1275404952.935786</v>
      </c>
      <c r="L18" s="14">
        <v>1258678330.6022019</v>
      </c>
      <c r="M18" s="14">
        <v>1241951708.2686176</v>
      </c>
      <c r="N18" s="14">
        <v>1225225085.9350338</v>
      </c>
      <c r="O18" s="14">
        <v>1208498463.6014495</v>
      </c>
      <c r="P18" s="14">
        <v>1191771841.2678657</v>
      </c>
      <c r="Q18" s="14">
        <v>1175045218.9342816</v>
      </c>
      <c r="R18" s="14">
        <v>1158318596.6006975</v>
      </c>
      <c r="S18" s="14">
        <v>1141591974.2671132</v>
      </c>
      <c r="T18" s="14">
        <v>1114829378.5333788</v>
      </c>
      <c r="U18" s="14">
        <v>1088066782.7996442</v>
      </c>
      <c r="V18" s="14">
        <v>1061304187.0659099</v>
      </c>
      <c r="W18" s="14">
        <v>1034541591.3321753</v>
      </c>
      <c r="X18" s="14">
        <v>1007778995.5984408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4061521513.2878461</v>
      </c>
      <c r="E35" s="11">
        <v>3587186181.0037351</v>
      </c>
      <c r="F35" s="11">
        <v>2089306923.7751269</v>
      </c>
      <c r="G35" s="11">
        <v>1905221574.0123701</v>
      </c>
      <c r="H35" s="11">
        <v>2006716153.2575741</v>
      </c>
      <c r="I35" s="11">
        <v>2145002727.0782621</v>
      </c>
      <c r="J35" s="11">
        <v>2271557887.9758258</v>
      </c>
      <c r="K35" s="11">
        <v>2346996319.5662079</v>
      </c>
      <c r="L35" s="11">
        <v>2518327050.8960838</v>
      </c>
      <c r="M35" s="11">
        <v>2600306586.6185651</v>
      </c>
      <c r="N35" s="11">
        <v>2753724573.481668</v>
      </c>
      <c r="O35" s="11">
        <v>3018082006.0115938</v>
      </c>
      <c r="P35" s="11">
        <v>3416469104.9410229</v>
      </c>
      <c r="Q35" s="11">
        <v>3894774178.6414852</v>
      </c>
      <c r="R35" s="11">
        <v>4303726085.5243607</v>
      </c>
      <c r="S35" s="11">
        <v>4900469733.5624809</v>
      </c>
      <c r="T35" s="11">
        <v>5547232779.9210014</v>
      </c>
      <c r="U35" s="11">
        <v>6309932780.3786211</v>
      </c>
      <c r="V35" s="11">
        <v>6748323246.0709848</v>
      </c>
      <c r="W35" s="11">
        <v>5793435948.7314081</v>
      </c>
      <c r="X35" s="11">
        <v>5914887510.849062</v>
      </c>
    </row>
    <row r="36" spans="1:24" ht="15.75">
      <c r="A36" s="25">
        <v>5</v>
      </c>
      <c r="B36" s="9" t="s">
        <v>9</v>
      </c>
      <c r="C36" s="10"/>
      <c r="D36" s="11">
        <v>3544694.9999999995</v>
      </c>
      <c r="E36" s="11">
        <v>3512051.0000000009</v>
      </c>
      <c r="F36" s="11">
        <v>3449939.9999999995</v>
      </c>
      <c r="G36" s="11">
        <v>3370373.0000000005</v>
      </c>
      <c r="H36" s="11">
        <v>3290540</v>
      </c>
      <c r="I36" s="11">
        <v>3223173</v>
      </c>
      <c r="J36" s="11">
        <v>3172185.0000000005</v>
      </c>
      <c r="K36" s="11">
        <v>3134836.0000000005</v>
      </c>
      <c r="L36" s="11">
        <v>3109100.9999999981</v>
      </c>
      <c r="M36" s="11">
        <v>3090624</v>
      </c>
      <c r="N36" s="11">
        <v>3076097.9999999991</v>
      </c>
      <c r="O36" s="11">
        <v>3065810.0000000009</v>
      </c>
      <c r="P36" s="11">
        <v>3061067.0000000005</v>
      </c>
      <c r="Q36" s="11">
        <v>3060554</v>
      </c>
      <c r="R36" s="11">
        <v>3062612</v>
      </c>
      <c r="S36" s="11">
        <v>3065954.0000000005</v>
      </c>
      <c r="T36" s="11">
        <v>3069843.9999999991</v>
      </c>
      <c r="U36" s="11">
        <v>3074181</v>
      </c>
      <c r="V36" s="11">
        <v>3079087.0000000005</v>
      </c>
      <c r="W36" s="11">
        <v>3084979.0000000005</v>
      </c>
      <c r="X36" s="11">
        <v>3092071.9999999995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19333.078404821674</v>
      </c>
      <c r="E39" s="11">
        <f t="shared" si="8"/>
        <v>19893.360307739968</v>
      </c>
      <c r="F39" s="11">
        <f t="shared" si="8"/>
        <v>19868.749003008943</v>
      </c>
      <c r="G39" s="11">
        <f t="shared" si="8"/>
        <v>19880.122120431402</v>
      </c>
      <c r="H39" s="11">
        <f t="shared" si="8"/>
        <v>19932.204094374873</v>
      </c>
      <c r="I39" s="11">
        <f t="shared" si="8"/>
        <v>19951.973298841265</v>
      </c>
      <c r="J39" s="11">
        <f t="shared" si="8"/>
        <v>20059.644882480854</v>
      </c>
      <c r="K39" s="11">
        <f t="shared" si="8"/>
        <v>20175.085158731617</v>
      </c>
      <c r="L39" s="11">
        <f t="shared" si="8"/>
        <v>20300.038778411938</v>
      </c>
      <c r="M39" s="11">
        <f t="shared" si="8"/>
        <v>20436.475767903023</v>
      </c>
      <c r="N39" s="11">
        <f t="shared" si="8"/>
        <v>20595.167859539088</v>
      </c>
      <c r="O39" s="11">
        <f t="shared" si="8"/>
        <v>20734.007462468668</v>
      </c>
      <c r="P39" s="11">
        <f t="shared" si="8"/>
        <v>20893.950883115358</v>
      </c>
      <c r="Q39" s="11">
        <f t="shared" si="8"/>
        <v>21088.391013244101</v>
      </c>
      <c r="R39" s="11">
        <f t="shared" si="8"/>
        <v>21317.862895133057</v>
      </c>
      <c r="S39" s="11">
        <f t="shared" si="8"/>
        <v>21631.607814464602</v>
      </c>
      <c r="T39" s="11">
        <f t="shared" si="8"/>
        <v>22033.23070534151</v>
      </c>
      <c r="U39" s="11">
        <f t="shared" si="8"/>
        <v>22540.279107129758</v>
      </c>
      <c r="V39" s="11">
        <f t="shared" si="8"/>
        <v>23102.780512342939</v>
      </c>
      <c r="W39" s="11">
        <f t="shared" si="8"/>
        <v>23449.23940145427</v>
      </c>
      <c r="X39" s="11">
        <f t="shared" si="8"/>
        <v>23714.078248668135</v>
      </c>
    </row>
    <row r="40" spans="1:24" ht="15.75">
      <c r="B40" s="20" t="s">
        <v>5</v>
      </c>
      <c r="C40" s="7"/>
      <c r="D40" s="11">
        <f t="shared" ref="D40:X40" si="9">+D8/D36</f>
        <v>4264.4136749196632</v>
      </c>
      <c r="E40" s="11">
        <f t="shared" si="9"/>
        <v>4855.0801031951842</v>
      </c>
      <c r="F40" s="11">
        <f t="shared" si="9"/>
        <v>4839.2291613958114</v>
      </c>
      <c r="G40" s="11">
        <f t="shared" si="9"/>
        <v>4844.4885642705685</v>
      </c>
      <c r="H40" s="11">
        <f t="shared" si="9"/>
        <v>4895.9525416114129</v>
      </c>
      <c r="I40" s="11">
        <f t="shared" si="9"/>
        <v>4910.1894503789772</v>
      </c>
      <c r="J40" s="11">
        <f t="shared" si="9"/>
        <v>4914.8887547173972</v>
      </c>
      <c r="K40" s="11">
        <f t="shared" si="9"/>
        <v>4904.0043472566422</v>
      </c>
      <c r="L40" s="11">
        <f t="shared" si="9"/>
        <v>4893.1058949994058</v>
      </c>
      <c r="M40" s="11">
        <f t="shared" si="9"/>
        <v>4873.4722713311603</v>
      </c>
      <c r="N40" s="11">
        <f t="shared" si="9"/>
        <v>4873.4550525197292</v>
      </c>
      <c r="O40" s="11">
        <f t="shared" si="9"/>
        <v>4876.824197270802</v>
      </c>
      <c r="P40" s="11">
        <f t="shared" si="9"/>
        <v>4932.5053959199477</v>
      </c>
      <c r="Q40" s="11">
        <f t="shared" si="9"/>
        <v>5046.4231589486626</v>
      </c>
      <c r="R40" s="11">
        <f t="shared" si="9"/>
        <v>5210.5504538696814</v>
      </c>
      <c r="S40" s="11">
        <f t="shared" si="9"/>
        <v>5472.9056727317366</v>
      </c>
      <c r="T40" s="11">
        <f t="shared" si="9"/>
        <v>5883.4267915283053</v>
      </c>
      <c r="U40" s="11">
        <f t="shared" si="9"/>
        <v>6390.7225341307376</v>
      </c>
      <c r="V40" s="11">
        <f t="shared" si="9"/>
        <v>6963.911615179517</v>
      </c>
      <c r="W40" s="11">
        <f t="shared" si="9"/>
        <v>7297.3881163578599</v>
      </c>
      <c r="X40" s="11">
        <f t="shared" si="9"/>
        <v>7595.3362511870273</v>
      </c>
    </row>
    <row r="41" spans="1:24" ht="15.75">
      <c r="B41" s="20" t="s">
        <v>38</v>
      </c>
      <c r="C41" s="7"/>
      <c r="D41" s="37">
        <f>+D9/D36</f>
        <v>14281.330172318196</v>
      </c>
      <c r="E41" s="37">
        <f t="shared" ref="E41:X41" si="10">+E9/E36</f>
        <v>14253.019830423591</v>
      </c>
      <c r="F41" s="37">
        <f t="shared" si="10"/>
        <v>14239.683469157135</v>
      </c>
      <c r="G41" s="37">
        <f t="shared" si="10"/>
        <v>14236.938068335308</v>
      </c>
      <c r="H41" s="37">
        <f t="shared" si="10"/>
        <v>14228.203232430893</v>
      </c>
      <c r="I41" s="37">
        <f t="shared" si="10"/>
        <v>14227.080780217031</v>
      </c>
      <c r="J41" s="37">
        <f t="shared" si="10"/>
        <v>14327.356592369586</v>
      </c>
      <c r="K41" s="37">
        <f t="shared" si="10"/>
        <v>14454.465155095646</v>
      </c>
      <c r="L41" s="37">
        <f t="shared" si="10"/>
        <v>14594.167466534891</v>
      </c>
      <c r="M41" s="37">
        <f t="shared" si="10"/>
        <v>14756.0520903258</v>
      </c>
      <c r="N41" s="37">
        <f t="shared" si="10"/>
        <v>14921.674253118941</v>
      </c>
      <c r="O41" s="37">
        <f t="shared" si="10"/>
        <v>15065.35111139832</v>
      </c>
      <c r="P41" s="37">
        <f t="shared" si="10"/>
        <v>15179.29440219649</v>
      </c>
      <c r="Q41" s="37">
        <f t="shared" si="10"/>
        <v>15270.595476886445</v>
      </c>
      <c r="R41" s="37">
        <f t="shared" si="10"/>
        <v>15347.360885195281</v>
      </c>
      <c r="S41" s="37">
        <f t="shared" si="10"/>
        <v>15410.469554128143</v>
      </c>
      <c r="T41" s="37">
        <f t="shared" si="10"/>
        <v>15419.969092216701</v>
      </c>
      <c r="U41" s="37">
        <f t="shared" si="10"/>
        <v>15438.176403372978</v>
      </c>
      <c r="V41" s="37">
        <f t="shared" si="10"/>
        <v>15446.019440680631</v>
      </c>
      <c r="W41" s="37">
        <f t="shared" si="10"/>
        <v>15477.689124645631</v>
      </c>
      <c r="X41" s="37">
        <f t="shared" si="10"/>
        <v>15463.450509845192</v>
      </c>
    </row>
    <row r="42" spans="1:24" ht="15.75">
      <c r="B42" s="20" t="s">
        <v>10</v>
      </c>
      <c r="C42" s="9"/>
      <c r="D42" s="11">
        <f t="shared" ref="D42:X42" si="11">+D10/D36</f>
        <v>787.33455758381365</v>
      </c>
      <c r="E42" s="11">
        <f t="shared" si="11"/>
        <v>785.2603741211891</v>
      </c>
      <c r="F42" s="11">
        <f t="shared" si="11"/>
        <v>789.83637245599596</v>
      </c>
      <c r="G42" s="11">
        <f t="shared" si="11"/>
        <v>798.69548782552545</v>
      </c>
      <c r="H42" s="11">
        <f t="shared" si="11"/>
        <v>808.04832033256582</v>
      </c>
      <c r="I42" s="11">
        <f t="shared" si="11"/>
        <v>814.70306824525471</v>
      </c>
      <c r="J42" s="11">
        <f t="shared" si="11"/>
        <v>817.39953539387</v>
      </c>
      <c r="K42" s="11">
        <f t="shared" si="11"/>
        <v>816.61565637932722</v>
      </c>
      <c r="L42" s="11">
        <f t="shared" si="11"/>
        <v>812.76541687764018</v>
      </c>
      <c r="M42" s="11">
        <f t="shared" si="11"/>
        <v>806.95140624606131</v>
      </c>
      <c r="N42" s="11">
        <f t="shared" si="11"/>
        <v>800.03855390041849</v>
      </c>
      <c r="O42" s="11">
        <f t="shared" si="11"/>
        <v>791.83215379954459</v>
      </c>
      <c r="P42" s="11">
        <f t="shared" si="11"/>
        <v>782.15108499892233</v>
      </c>
      <c r="Q42" s="11">
        <f t="shared" si="11"/>
        <v>771.37237740899548</v>
      </c>
      <c r="R42" s="11">
        <f t="shared" si="11"/>
        <v>759.95155606809624</v>
      </c>
      <c r="S42" s="11">
        <f t="shared" si="11"/>
        <v>748.23258760471879</v>
      </c>
      <c r="T42" s="11">
        <f t="shared" si="11"/>
        <v>729.83482159650509</v>
      </c>
      <c r="U42" s="11">
        <f t="shared" si="11"/>
        <v>711.38016962604422</v>
      </c>
      <c r="V42" s="11">
        <f t="shared" si="11"/>
        <v>692.84945648279017</v>
      </c>
      <c r="W42" s="11">
        <f t="shared" si="11"/>
        <v>674.16216045077988</v>
      </c>
      <c r="X42" s="11">
        <f t="shared" si="11"/>
        <v>655.29148763591184</v>
      </c>
    </row>
    <row r="43" spans="1:24" ht="15.75">
      <c r="B43" s="26" t="s">
        <v>32</v>
      </c>
      <c r="C43" s="9"/>
      <c r="D43" s="11">
        <f t="shared" ref="D43:X43" si="12">+D11/D36</f>
        <v>787.33455758381365</v>
      </c>
      <c r="E43" s="11">
        <f t="shared" si="12"/>
        <v>785.2603741211891</v>
      </c>
      <c r="F43" s="11">
        <f t="shared" si="12"/>
        <v>789.83637245599596</v>
      </c>
      <c r="G43" s="11">
        <f t="shared" si="12"/>
        <v>798.69548782552545</v>
      </c>
      <c r="H43" s="11">
        <f t="shared" si="12"/>
        <v>808.04832033256582</v>
      </c>
      <c r="I43" s="11">
        <f t="shared" si="12"/>
        <v>814.70306824525471</v>
      </c>
      <c r="J43" s="11">
        <f t="shared" si="12"/>
        <v>817.39953539387</v>
      </c>
      <c r="K43" s="11">
        <f t="shared" si="12"/>
        <v>816.61565637932722</v>
      </c>
      <c r="L43" s="11">
        <f t="shared" si="12"/>
        <v>812.76541687764018</v>
      </c>
      <c r="M43" s="11">
        <f t="shared" si="12"/>
        <v>806.95140624606131</v>
      </c>
      <c r="N43" s="11">
        <f t="shared" si="12"/>
        <v>800.03855390041849</v>
      </c>
      <c r="O43" s="11">
        <f t="shared" si="12"/>
        <v>791.83215379954459</v>
      </c>
      <c r="P43" s="11">
        <f t="shared" si="12"/>
        <v>782.15108499892233</v>
      </c>
      <c r="Q43" s="11">
        <f t="shared" si="12"/>
        <v>771.37237740899548</v>
      </c>
      <c r="R43" s="11">
        <f t="shared" si="12"/>
        <v>759.95155606809624</v>
      </c>
      <c r="S43" s="11">
        <f t="shared" si="12"/>
        <v>748.23258760471879</v>
      </c>
      <c r="T43" s="11">
        <f t="shared" si="12"/>
        <v>729.83482159650509</v>
      </c>
      <c r="U43" s="11">
        <f t="shared" si="12"/>
        <v>711.38016962604422</v>
      </c>
      <c r="V43" s="11">
        <f t="shared" si="12"/>
        <v>692.84945648279017</v>
      </c>
      <c r="W43" s="11">
        <f t="shared" si="12"/>
        <v>674.16216045077988</v>
      </c>
      <c r="X43" s="11">
        <f t="shared" si="12"/>
        <v>655.29148763591184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787.33455758381365</v>
      </c>
      <c r="E46" s="11">
        <f t="shared" si="15"/>
        <v>785.2603741211891</v>
      </c>
      <c r="F46" s="11">
        <f t="shared" si="15"/>
        <v>789.83637245599596</v>
      </c>
      <c r="G46" s="11">
        <f t="shared" si="15"/>
        <v>798.69548782552545</v>
      </c>
      <c r="H46" s="11">
        <f t="shared" si="15"/>
        <v>808.04832033256582</v>
      </c>
      <c r="I46" s="11">
        <f t="shared" si="15"/>
        <v>814.70306824525471</v>
      </c>
      <c r="J46" s="11">
        <f t="shared" si="15"/>
        <v>817.39953539387</v>
      </c>
      <c r="K46" s="11">
        <f t="shared" si="15"/>
        <v>816.61565637932722</v>
      </c>
      <c r="L46" s="11">
        <f t="shared" si="15"/>
        <v>812.76541687764018</v>
      </c>
      <c r="M46" s="11">
        <f t="shared" si="15"/>
        <v>806.95140624606131</v>
      </c>
      <c r="N46" s="11">
        <f t="shared" si="15"/>
        <v>800.03855390041849</v>
      </c>
      <c r="O46" s="11">
        <f t="shared" si="15"/>
        <v>791.83215379954459</v>
      </c>
      <c r="P46" s="11">
        <f t="shared" si="15"/>
        <v>782.15108499892233</v>
      </c>
      <c r="Q46" s="11">
        <f t="shared" si="15"/>
        <v>771.37237740899548</v>
      </c>
      <c r="R46" s="11">
        <f t="shared" si="15"/>
        <v>759.95155606809624</v>
      </c>
      <c r="S46" s="11">
        <f t="shared" si="15"/>
        <v>748.23258760471879</v>
      </c>
      <c r="T46" s="11">
        <f t="shared" si="15"/>
        <v>729.83482159650509</v>
      </c>
      <c r="U46" s="11">
        <f t="shared" si="15"/>
        <v>711.38016962604422</v>
      </c>
      <c r="V46" s="11">
        <f t="shared" si="15"/>
        <v>692.84945648279017</v>
      </c>
      <c r="W46" s="11">
        <f t="shared" si="15"/>
        <v>674.16216045077988</v>
      </c>
      <c r="X46" s="11">
        <f t="shared" si="15"/>
        <v>655.29148763591184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1145.8028161203845</v>
      </c>
      <c r="E50" s="11">
        <f t="shared" ref="E50:X50" si="18">+E35/E36</f>
        <v>1021.3935335801599</v>
      </c>
      <c r="F50" s="11">
        <f t="shared" si="18"/>
        <v>605.60674208105854</v>
      </c>
      <c r="G50" s="11">
        <f t="shared" si="18"/>
        <v>565.28508091311255</v>
      </c>
      <c r="H50" s="11">
        <f t="shared" si="18"/>
        <v>609.84402355162797</v>
      </c>
      <c r="I50" s="11">
        <f t="shared" si="18"/>
        <v>665.49413484112154</v>
      </c>
      <c r="J50" s="11">
        <f t="shared" si="18"/>
        <v>716.08619546962916</v>
      </c>
      <c r="K50" s="11">
        <f t="shared" si="18"/>
        <v>748.68232965495088</v>
      </c>
      <c r="L50" s="11">
        <f t="shared" si="18"/>
        <v>809.98560384371092</v>
      </c>
      <c r="M50" s="11">
        <f t="shared" si="18"/>
        <v>841.35326284224971</v>
      </c>
      <c r="N50" s="11">
        <f t="shared" si="18"/>
        <v>895.20053440484298</v>
      </c>
      <c r="O50" s="11">
        <f t="shared" si="18"/>
        <v>984.43217486132312</v>
      </c>
      <c r="P50" s="11">
        <f t="shared" si="18"/>
        <v>1116.1039941108843</v>
      </c>
      <c r="Q50" s="11">
        <f t="shared" si="18"/>
        <v>1272.5716254774413</v>
      </c>
      <c r="R50" s="11">
        <f t="shared" si="18"/>
        <v>1405.2469217531834</v>
      </c>
      <c r="S50" s="11">
        <f t="shared" si="18"/>
        <v>1598.3507037491365</v>
      </c>
      <c r="T50" s="11">
        <f t="shared" si="18"/>
        <v>1807.0080368647407</v>
      </c>
      <c r="U50" s="11">
        <f t="shared" si="18"/>
        <v>2052.5573414117844</v>
      </c>
      <c r="V50" s="11">
        <f t="shared" si="18"/>
        <v>2191.6637126755377</v>
      </c>
      <c r="W50" s="11">
        <f t="shared" si="18"/>
        <v>1877.9498819056491</v>
      </c>
      <c r="X50" s="11">
        <f t="shared" si="18"/>
        <v>1912.9203688817929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2.8980480562193378</v>
      </c>
      <c r="F53" s="32">
        <f>IFERROR(((F39/$D39)-1)*100,0)</f>
        <v>2.770746525569745</v>
      </c>
      <c r="G53" s="32">
        <f>IFERROR(((G39/$D39)-1)*100,0)</f>
        <v>2.8295737706897972</v>
      </c>
      <c r="H53" s="32">
        <f t="shared" ref="H53:X53" si="19">IFERROR(((H39/$D39)-1)*100,0)</f>
        <v>3.098966843292672</v>
      </c>
      <c r="I53" s="32">
        <f t="shared" si="19"/>
        <v>3.2012226974946767</v>
      </c>
      <c r="J53" s="32">
        <f t="shared" si="19"/>
        <v>3.7581520254838185</v>
      </c>
      <c r="K53" s="32">
        <f t="shared" si="19"/>
        <v>4.3552647761462948</v>
      </c>
      <c r="L53" s="32">
        <f t="shared" si="19"/>
        <v>5.0015851244316289</v>
      </c>
      <c r="M53" s="32">
        <f t="shared" si="19"/>
        <v>5.7073029963306876</v>
      </c>
      <c r="N53" s="32">
        <f t="shared" si="19"/>
        <v>6.5281349834211966</v>
      </c>
      <c r="O53" s="32">
        <f t="shared" si="19"/>
        <v>7.2462803300771927</v>
      </c>
      <c r="P53" s="32">
        <f t="shared" si="19"/>
        <v>8.0735847939477736</v>
      </c>
      <c r="Q53" s="32">
        <f t="shared" si="19"/>
        <v>9.0793228665779999</v>
      </c>
      <c r="R53" s="32">
        <f t="shared" si="19"/>
        <v>10.266262044519392</v>
      </c>
      <c r="S53" s="32">
        <f t="shared" si="19"/>
        <v>11.889101991484585</v>
      </c>
      <c r="T53" s="32">
        <f t="shared" si="19"/>
        <v>13.96648916422134</v>
      </c>
      <c r="U53" s="32">
        <f t="shared" si="19"/>
        <v>16.589187894195923</v>
      </c>
      <c r="V53" s="32">
        <f t="shared" si="19"/>
        <v>19.498716286078377</v>
      </c>
      <c r="W53" s="32">
        <f t="shared" si="19"/>
        <v>21.290768652787474</v>
      </c>
      <c r="X53" s="32">
        <f t="shared" si="19"/>
        <v>22.660642822168665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13.85105839401588</v>
      </c>
      <c r="F54" s="32">
        <f t="shared" ref="F54:I54" si="21">IFERROR(((F40/$D40)-1)*100,0)</f>
        <v>13.479355669850147</v>
      </c>
      <c r="G54" s="32">
        <f t="shared" si="21"/>
        <v>13.602688049766499</v>
      </c>
      <c r="H54" s="32">
        <f t="shared" si="21"/>
        <v>14.809512276119573</v>
      </c>
      <c r="I54" s="32">
        <f t="shared" si="21"/>
        <v>15.143366115190027</v>
      </c>
      <c r="J54" s="32">
        <f t="shared" ref="J54:X54" si="22">IFERROR(((J40/$D40)-1)*100,0)</f>
        <v>15.253564250189399</v>
      </c>
      <c r="K54" s="32">
        <f t="shared" si="22"/>
        <v>14.998326173152709</v>
      </c>
      <c r="L54" s="32">
        <f t="shared" si="22"/>
        <v>14.7427587472875</v>
      </c>
      <c r="M54" s="32">
        <f t="shared" si="22"/>
        <v>14.282352577414326</v>
      </c>
      <c r="N54" s="32">
        <f t="shared" si="22"/>
        <v>14.281948798307887</v>
      </c>
      <c r="O54" s="32">
        <f t="shared" si="22"/>
        <v>14.360954847155538</v>
      </c>
      <c r="P54" s="32">
        <f t="shared" si="22"/>
        <v>15.666672418052174</v>
      </c>
      <c r="Q54" s="32">
        <f t="shared" si="22"/>
        <v>18.338030586203203</v>
      </c>
      <c r="R54" s="32">
        <f t="shared" si="22"/>
        <v>22.186796382221118</v>
      </c>
      <c r="S54" s="32">
        <f t="shared" si="22"/>
        <v>28.338995461898755</v>
      </c>
      <c r="T54" s="32">
        <f t="shared" si="22"/>
        <v>37.965667499158414</v>
      </c>
      <c r="U54" s="32">
        <f t="shared" si="22"/>
        <v>49.861693102537274</v>
      </c>
      <c r="V54" s="32">
        <f t="shared" si="22"/>
        <v>63.30290975606885</v>
      </c>
      <c r="W54" s="32">
        <f t="shared" si="22"/>
        <v>71.122894555846173</v>
      </c>
      <c r="X54" s="39">
        <f t="shared" si="22"/>
        <v>78.10974333605462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-0.19823322864895854</v>
      </c>
      <c r="F55" s="32">
        <f t="shared" ref="F55:I55" si="23">IFERROR(((F41/$D41)-1)*100,0)</f>
        <v>-0.29161641568784535</v>
      </c>
      <c r="G55" s="32">
        <f t="shared" si="23"/>
        <v>-0.31084012096389557</v>
      </c>
      <c r="H55" s="32">
        <f t="shared" si="23"/>
        <v>-0.37200274236555142</v>
      </c>
      <c r="I55" s="32">
        <f t="shared" si="23"/>
        <v>-0.37986231987211516</v>
      </c>
      <c r="J55" s="32">
        <f t="shared" ref="J55:X55" si="24">IFERROR(((J41/$D41)-1)*100,0)</f>
        <v>0.32228384538439681</v>
      </c>
      <c r="K55" s="32">
        <f t="shared" si="24"/>
        <v>1.2123169248831056</v>
      </c>
      <c r="L55" s="32">
        <f t="shared" si="24"/>
        <v>2.1905333077662181</v>
      </c>
      <c r="M55" s="32">
        <f t="shared" si="24"/>
        <v>3.3240735441280478</v>
      </c>
      <c r="N55" s="32">
        <f t="shared" si="24"/>
        <v>4.4837845850097091</v>
      </c>
      <c r="O55" s="32">
        <f t="shared" si="24"/>
        <v>5.4898313365782103</v>
      </c>
      <c r="P55" s="32">
        <f t="shared" si="24"/>
        <v>6.2876792220575961</v>
      </c>
      <c r="Q55" s="32">
        <f t="shared" si="24"/>
        <v>6.9269829394867033</v>
      </c>
      <c r="R55" s="32">
        <f t="shared" si="24"/>
        <v>7.4645057569174833</v>
      </c>
      <c r="S55" s="32">
        <f t="shared" si="24"/>
        <v>7.9064020520902334</v>
      </c>
      <c r="T55" s="32">
        <f t="shared" si="24"/>
        <v>7.9729192320303177</v>
      </c>
      <c r="U55" s="32">
        <f t="shared" si="24"/>
        <v>8.1004095353605088</v>
      </c>
      <c r="V55" s="32">
        <f t="shared" si="24"/>
        <v>8.1553276502211105</v>
      </c>
      <c r="W55" s="32">
        <f t="shared" si="24"/>
        <v>8.377083492169124</v>
      </c>
      <c r="X55" s="32">
        <f t="shared" si="24"/>
        <v>8.2773825915622758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-0.26344372194074817</v>
      </c>
      <c r="F56" s="32">
        <f t="shared" ref="F56:I56" si="25">IFERROR(((F42/$D42)-1)*100,0)</f>
        <v>0.31775753370459903</v>
      </c>
      <c r="G56" s="32">
        <f t="shared" si="25"/>
        <v>1.4429609538004318</v>
      </c>
      <c r="H56" s="32">
        <f t="shared" si="25"/>
        <v>2.6308717875052956</v>
      </c>
      <c r="I56" s="32">
        <f t="shared" si="25"/>
        <v>3.4760967110893715</v>
      </c>
      <c r="J56" s="32">
        <f t="shared" ref="J56:X56" si="26">IFERROR(((J42/$D42)-1)*100,0)</f>
        <v>3.8185771881168673</v>
      </c>
      <c r="K56" s="32">
        <f t="shared" si="26"/>
        <v>3.7190160794379423</v>
      </c>
      <c r="L56" s="32">
        <f t="shared" si="26"/>
        <v>3.2299940411442352</v>
      </c>
      <c r="M56" s="32">
        <f t="shared" si="26"/>
        <v>2.4915518407382153</v>
      </c>
      <c r="N56" s="32">
        <f t="shared" si="26"/>
        <v>1.6135448640271832</v>
      </c>
      <c r="O56" s="32">
        <f t="shared" si="26"/>
        <v>0.57124333898581625</v>
      </c>
      <c r="P56" s="32">
        <f t="shared" si="26"/>
        <v>-0.65835705228008967</v>
      </c>
      <c r="Q56" s="32">
        <f t="shared" si="26"/>
        <v>-2.0273694354028149</v>
      </c>
      <c r="R56" s="32">
        <f t="shared" si="26"/>
        <v>-3.4779372062304525</v>
      </c>
      <c r="S56" s="32">
        <f t="shared" si="26"/>
        <v>-4.9663728846212063</v>
      </c>
      <c r="T56" s="32">
        <f t="shared" si="26"/>
        <v>-7.3030880498583421</v>
      </c>
      <c r="U56" s="32">
        <f t="shared" si="26"/>
        <v>-9.6470283472453673</v>
      </c>
      <c r="V56" s="32">
        <f t="shared" si="26"/>
        <v>-12.000629235808091</v>
      </c>
      <c r="W56" s="32">
        <f t="shared" si="26"/>
        <v>-14.374117843923839</v>
      </c>
      <c r="X56" s="32">
        <f t="shared" si="26"/>
        <v>-16.770897285788898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-0.26344372194074817</v>
      </c>
      <c r="F57" s="32">
        <f t="shared" ref="F57:I57" si="27">IFERROR(((F43/$D43)-1)*100,0)</f>
        <v>0.31775753370459903</v>
      </c>
      <c r="G57" s="32">
        <f t="shared" si="27"/>
        <v>1.4429609538004318</v>
      </c>
      <c r="H57" s="32">
        <f t="shared" si="27"/>
        <v>2.6308717875052956</v>
      </c>
      <c r="I57" s="32">
        <f t="shared" si="27"/>
        <v>3.4760967110893715</v>
      </c>
      <c r="J57" s="32">
        <f t="shared" ref="J57:X57" si="28">IFERROR(((J43/$D43)-1)*100,0)</f>
        <v>3.8185771881168673</v>
      </c>
      <c r="K57" s="32">
        <f t="shared" si="28"/>
        <v>3.7190160794379423</v>
      </c>
      <c r="L57" s="32">
        <f t="shared" si="28"/>
        <v>3.2299940411442352</v>
      </c>
      <c r="M57" s="32">
        <f t="shared" si="28"/>
        <v>2.4915518407382153</v>
      </c>
      <c r="N57" s="32">
        <f t="shared" si="28"/>
        <v>1.6135448640271832</v>
      </c>
      <c r="O57" s="32">
        <f t="shared" si="28"/>
        <v>0.57124333898581625</v>
      </c>
      <c r="P57" s="32">
        <f t="shared" si="28"/>
        <v>-0.65835705228008967</v>
      </c>
      <c r="Q57" s="32">
        <f t="shared" si="28"/>
        <v>-2.0273694354028149</v>
      </c>
      <c r="R57" s="32">
        <f t="shared" si="28"/>
        <v>-3.4779372062304525</v>
      </c>
      <c r="S57" s="32">
        <f t="shared" si="28"/>
        <v>-4.9663728846212063</v>
      </c>
      <c r="T57" s="32">
        <f t="shared" si="28"/>
        <v>-7.3030880498583421</v>
      </c>
      <c r="U57" s="32">
        <f t="shared" si="28"/>
        <v>-9.6470283472453673</v>
      </c>
      <c r="V57" s="32">
        <f t="shared" si="28"/>
        <v>-12.000629235808091</v>
      </c>
      <c r="W57" s="32">
        <f t="shared" si="28"/>
        <v>-14.374117843923839</v>
      </c>
      <c r="X57" s="32">
        <f t="shared" si="28"/>
        <v>-16.770897285788898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-0.26344372194074817</v>
      </c>
      <c r="F60" s="32">
        <f t="shared" ref="F60:I60" si="33">IFERROR(((F46/$D46)-1)*100,0)</f>
        <v>0.31775753370459903</v>
      </c>
      <c r="G60" s="32">
        <f t="shared" si="33"/>
        <v>1.4429609538004318</v>
      </c>
      <c r="H60" s="32">
        <f t="shared" si="33"/>
        <v>2.6308717875052956</v>
      </c>
      <c r="I60" s="32">
        <f t="shared" si="33"/>
        <v>3.4760967110893715</v>
      </c>
      <c r="J60" s="32">
        <f t="shared" ref="J60:X60" si="34">IFERROR(((J46/$D46)-1)*100,0)</f>
        <v>3.8185771881168673</v>
      </c>
      <c r="K60" s="32">
        <f t="shared" si="34"/>
        <v>3.7190160794379423</v>
      </c>
      <c r="L60" s="32">
        <f t="shared" si="34"/>
        <v>3.2299940411442352</v>
      </c>
      <c r="M60" s="32">
        <f t="shared" si="34"/>
        <v>2.4915518407382153</v>
      </c>
      <c r="N60" s="32">
        <f t="shared" si="34"/>
        <v>1.6135448640271832</v>
      </c>
      <c r="O60" s="32">
        <f t="shared" si="34"/>
        <v>0.57124333898581625</v>
      </c>
      <c r="P60" s="32">
        <f t="shared" si="34"/>
        <v>-0.65835705228008967</v>
      </c>
      <c r="Q60" s="32">
        <f t="shared" si="34"/>
        <v>-2.0273694354028149</v>
      </c>
      <c r="R60" s="32">
        <f t="shared" si="34"/>
        <v>-3.4779372062304525</v>
      </c>
      <c r="S60" s="32">
        <f t="shared" si="34"/>
        <v>-4.9663728846212063</v>
      </c>
      <c r="T60" s="32">
        <f t="shared" si="34"/>
        <v>-7.3030880498583421</v>
      </c>
      <c r="U60" s="32">
        <f t="shared" si="34"/>
        <v>-9.6470283472453673</v>
      </c>
      <c r="V60" s="32">
        <f t="shared" si="34"/>
        <v>-12.000629235808091</v>
      </c>
      <c r="W60" s="32">
        <f t="shared" si="34"/>
        <v>-14.374117843923839</v>
      </c>
      <c r="X60" s="32">
        <f t="shared" si="34"/>
        <v>-16.770897285788898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-10.857826564038875</v>
      </c>
      <c r="F64" s="32">
        <f t="shared" ref="F64:I64" si="41">IFERROR(((F50/$D50)-1)*100,0)</f>
        <v>-47.14564028288877</v>
      </c>
      <c r="G64" s="32">
        <f t="shared" si="41"/>
        <v>-50.664715345426373</v>
      </c>
      <c r="H64" s="32">
        <f t="shared" si="41"/>
        <v>-46.775831323532515</v>
      </c>
      <c r="I64" s="32">
        <f t="shared" si="41"/>
        <v>-41.918964984355476</v>
      </c>
      <c r="J64" s="32">
        <f t="shared" ref="J64:X64" si="42">IFERROR(((J50/$D50)-1)*100,0)</f>
        <v>-37.503540278051375</v>
      </c>
      <c r="K64" s="32">
        <f t="shared" si="42"/>
        <v>-34.658710982231511</v>
      </c>
      <c r="L64" s="32">
        <f t="shared" si="42"/>
        <v>-29.308464558826042</v>
      </c>
      <c r="M64" s="32">
        <f t="shared" si="42"/>
        <v>-26.570850498428833</v>
      </c>
      <c r="N64" s="32">
        <f t="shared" si="42"/>
        <v>-21.871327089600367</v>
      </c>
      <c r="O64" s="32">
        <f t="shared" si="42"/>
        <v>-14.083631056646562</v>
      </c>
      <c r="P64" s="32">
        <f t="shared" si="42"/>
        <v>-2.5919662259217047</v>
      </c>
      <c r="Q64" s="32">
        <f t="shared" si="42"/>
        <v>11.063754388934743</v>
      </c>
      <c r="R64" s="32">
        <f t="shared" si="42"/>
        <v>22.642997728986238</v>
      </c>
      <c r="S64" s="32">
        <f t="shared" si="42"/>
        <v>39.496140283635398</v>
      </c>
      <c r="T64" s="32">
        <f t="shared" si="42"/>
        <v>57.706719816168281</v>
      </c>
      <c r="U64" s="32">
        <f t="shared" si="42"/>
        <v>79.137048062214845</v>
      </c>
      <c r="V64" s="32">
        <f t="shared" si="42"/>
        <v>91.27756380424789</v>
      </c>
      <c r="W64" s="32">
        <f t="shared" si="42"/>
        <v>63.898173008883674</v>
      </c>
      <c r="X64" s="32">
        <f t="shared" si="42"/>
        <v>66.950224067245685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25.425281806286957</v>
      </c>
      <c r="D67" s="30">
        <f>(D8/D7)*100</f>
        <v>22.057602962268636</v>
      </c>
      <c r="E67" s="30">
        <f t="shared" ref="E67:X67" si="43">(E8/E7)*100</f>
        <v>24.405530428693861</v>
      </c>
      <c r="F67" s="30">
        <f t="shared" si="43"/>
        <v>24.355983160605398</v>
      </c>
      <c r="G67" s="30">
        <f t="shared" si="43"/>
        <v>24.368505057077801</v>
      </c>
      <c r="H67" s="30">
        <f t="shared" si="43"/>
        <v>24.563026338833819</v>
      </c>
      <c r="I67" s="30">
        <f t="shared" si="43"/>
        <v>24.610044213842961</v>
      </c>
      <c r="J67" s="30">
        <f t="shared" si="43"/>
        <v>24.501374692878183</v>
      </c>
      <c r="K67" s="30">
        <f t="shared" si="43"/>
        <v>24.307229975355163</v>
      </c>
      <c r="L67" s="30">
        <f t="shared" si="43"/>
        <v>24.103923881184777</v>
      </c>
      <c r="M67" s="30">
        <f t="shared" si="43"/>
        <v>23.84693098105156</v>
      </c>
      <c r="N67" s="30">
        <f t="shared" si="43"/>
        <v>23.663099450109531</v>
      </c>
      <c r="O67" s="30">
        <f t="shared" si="43"/>
        <v>23.520895350783043</v>
      </c>
      <c r="P67" s="30">
        <f t="shared" si="43"/>
        <v>23.607336991999734</v>
      </c>
      <c r="Q67" s="30">
        <f t="shared" si="43"/>
        <v>23.929863382082431</v>
      </c>
      <c r="R67" s="30">
        <f t="shared" si="43"/>
        <v>24.442180154274602</v>
      </c>
      <c r="S67" s="30">
        <f t="shared" si="43"/>
        <v>25.300503409978241</v>
      </c>
      <c r="T67" s="30">
        <f t="shared" si="43"/>
        <v>26.702515260741983</v>
      </c>
      <c r="U67" s="30">
        <f t="shared" si="43"/>
        <v>28.352455192576898</v>
      </c>
      <c r="V67" s="30">
        <f t="shared" si="43"/>
        <v>30.143175240135982</v>
      </c>
      <c r="W67" s="30">
        <f t="shared" si="43"/>
        <v>31.119935241504216</v>
      </c>
      <c r="X67" s="30">
        <f t="shared" si="43"/>
        <v>32.028806566047358</v>
      </c>
    </row>
    <row r="68" spans="1:24" ht="15.75">
      <c r="B68" s="20" t="s">
        <v>38</v>
      </c>
      <c r="C68" s="31">
        <f t="shared" ref="C68:C69" si="44">AVERAGE(D68:X68)</f>
        <v>70.88618467039764</v>
      </c>
      <c r="D68" s="30">
        <f>(D9/D7)*100</f>
        <v>73.869923212831083</v>
      </c>
      <c r="E68" s="30">
        <f t="shared" ref="E68:X68" si="45">(E9/E7)*100</f>
        <v>71.647120496169407</v>
      </c>
      <c r="F68" s="30">
        <f t="shared" si="45"/>
        <v>71.668747071094728</v>
      </c>
      <c r="G68" s="30">
        <f t="shared" si="45"/>
        <v>71.613936685547714</v>
      </c>
      <c r="H68" s="30">
        <f t="shared" si="45"/>
        <v>71.382989884426678</v>
      </c>
      <c r="I68" s="30">
        <f t="shared" si="45"/>
        <v>71.306635023630903</v>
      </c>
      <c r="J68" s="30">
        <f t="shared" si="45"/>
        <v>71.423779814180179</v>
      </c>
      <c r="K68" s="30">
        <f t="shared" si="45"/>
        <v>71.645125863768001</v>
      </c>
      <c r="L68" s="30">
        <f t="shared" si="45"/>
        <v>71.892313240578886</v>
      </c>
      <c r="M68" s="30">
        <f t="shared" si="45"/>
        <v>72.204485048744345</v>
      </c>
      <c r="N68" s="30">
        <f t="shared" si="45"/>
        <v>72.452307040593752</v>
      </c>
      <c r="O68" s="30">
        <f t="shared" si="45"/>
        <v>72.660102677538944</v>
      </c>
      <c r="P68" s="30">
        <f t="shared" si="45"/>
        <v>72.64922985179912</v>
      </c>
      <c r="Q68" s="30">
        <f t="shared" si="45"/>
        <v>72.412330875769896</v>
      </c>
      <c r="R68" s="30">
        <f t="shared" si="45"/>
        <v>71.992961774320889</v>
      </c>
      <c r="S68" s="30">
        <f t="shared" si="45"/>
        <v>71.240518440906115</v>
      </c>
      <c r="T68" s="30">
        <f t="shared" si="45"/>
        <v>69.98505710957059</v>
      </c>
      <c r="U68" s="30">
        <f t="shared" si="45"/>
        <v>68.491505051903729</v>
      </c>
      <c r="V68" s="30">
        <f t="shared" si="45"/>
        <v>66.857837447005181</v>
      </c>
      <c r="W68" s="30">
        <f t="shared" si="45"/>
        <v>66.005079566400511</v>
      </c>
      <c r="X68" s="30">
        <f t="shared" si="45"/>
        <v>65.207891901569795</v>
      </c>
    </row>
    <row r="69" spans="1:24" ht="15.75">
      <c r="B69" s="20" t="s">
        <v>10</v>
      </c>
      <c r="C69" s="31">
        <f t="shared" si="44"/>
        <v>3.6885335233153969</v>
      </c>
      <c r="D69" s="30">
        <f t="shared" ref="D69:X69" si="46">(D10/D7)*100</f>
        <v>4.0724738249002925</v>
      </c>
      <c r="E69" s="30">
        <f t="shared" si="46"/>
        <v>3.9473490751367204</v>
      </c>
      <c r="F69" s="30">
        <f t="shared" si="46"/>
        <v>3.9752697682998677</v>
      </c>
      <c r="G69" s="30">
        <f t="shared" si="46"/>
        <v>4.0175582573744952</v>
      </c>
      <c r="H69" s="30">
        <f t="shared" si="46"/>
        <v>4.0539837767395106</v>
      </c>
      <c r="I69" s="30">
        <f t="shared" si="46"/>
        <v>4.0833207625261281</v>
      </c>
      <c r="J69" s="30">
        <f t="shared" si="46"/>
        <v>4.0748454929416438</v>
      </c>
      <c r="K69" s="30">
        <f t="shared" si="46"/>
        <v>4.0476441608768257</v>
      </c>
      <c r="L69" s="30">
        <f t="shared" si="46"/>
        <v>4.0037628782363468</v>
      </c>
      <c r="M69" s="30">
        <f t="shared" si="46"/>
        <v>3.948583970204087</v>
      </c>
      <c r="N69" s="30">
        <f t="shared" si="46"/>
        <v>3.8845935092967148</v>
      </c>
      <c r="O69" s="30">
        <f t="shared" si="46"/>
        <v>3.8190019716780128</v>
      </c>
      <c r="P69" s="30">
        <f t="shared" si="46"/>
        <v>3.7434331562011454</v>
      </c>
      <c r="Q69" s="30">
        <f t="shared" si="46"/>
        <v>3.6578057421476671</v>
      </c>
      <c r="R69" s="30">
        <f t="shared" si="46"/>
        <v>3.5648580714045024</v>
      </c>
      <c r="S69" s="30">
        <f t="shared" si="46"/>
        <v>3.4589781491156262</v>
      </c>
      <c r="T69" s="30">
        <f t="shared" si="46"/>
        <v>3.3124276296874222</v>
      </c>
      <c r="U69" s="30">
        <f t="shared" si="46"/>
        <v>3.156039755519382</v>
      </c>
      <c r="V69" s="30">
        <f t="shared" si="46"/>
        <v>2.9989873128588438</v>
      </c>
      <c r="W69" s="30">
        <f t="shared" si="46"/>
        <v>2.8749851920952705</v>
      </c>
      <c r="X69" s="30">
        <f t="shared" si="46"/>
        <v>2.7633015323828385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100</v>
      </c>
      <c r="D73" s="30">
        <f>(D16/D$10)*100</f>
        <v>100</v>
      </c>
      <c r="E73" s="30">
        <f t="shared" ref="E73:X73" si="48">(E16/E$10)*100</f>
        <v>100</v>
      </c>
      <c r="F73" s="30">
        <f t="shared" si="48"/>
        <v>100</v>
      </c>
      <c r="G73" s="30">
        <f>(G16/G$10)*100</f>
        <v>100</v>
      </c>
      <c r="H73" s="30">
        <f t="shared" si="48"/>
        <v>100</v>
      </c>
      <c r="I73" s="30">
        <f t="shared" si="48"/>
        <v>100</v>
      </c>
      <c r="J73" s="30">
        <f t="shared" si="48"/>
        <v>100</v>
      </c>
      <c r="K73" s="30">
        <f t="shared" si="48"/>
        <v>100</v>
      </c>
      <c r="L73" s="30">
        <f t="shared" si="48"/>
        <v>100</v>
      </c>
      <c r="M73" s="30">
        <f t="shared" si="48"/>
        <v>100</v>
      </c>
      <c r="N73" s="30">
        <f t="shared" si="48"/>
        <v>100</v>
      </c>
      <c r="O73" s="30">
        <f t="shared" si="48"/>
        <v>100</v>
      </c>
      <c r="P73" s="30">
        <f t="shared" si="48"/>
        <v>100</v>
      </c>
      <c r="Q73" s="30">
        <f t="shared" si="48"/>
        <v>100</v>
      </c>
      <c r="R73" s="30">
        <f t="shared" si="48"/>
        <v>100</v>
      </c>
      <c r="S73" s="30">
        <f t="shared" si="48"/>
        <v>100</v>
      </c>
      <c r="T73" s="30">
        <f t="shared" si="48"/>
        <v>100</v>
      </c>
      <c r="U73" s="30">
        <f t="shared" si="48"/>
        <v>100</v>
      </c>
      <c r="V73" s="30">
        <f t="shared" si="48"/>
        <v>100</v>
      </c>
      <c r="W73" s="30">
        <f t="shared" si="48"/>
        <v>100</v>
      </c>
      <c r="X73" s="30">
        <f t="shared" si="48"/>
        <v>100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1645638729.7516999</v>
      </c>
      <c r="E147">
        <v>2539884933.3441768</v>
      </c>
      <c r="F147">
        <v>325812878.81937557</v>
      </c>
      <c r="G147">
        <v>300485212.88306391</v>
      </c>
      <c r="H147">
        <v>435703558.68077958</v>
      </c>
      <c r="I147">
        <v>360475492.123303</v>
      </c>
      <c r="J147">
        <v>397601925.49070132</v>
      </c>
      <c r="K147">
        <v>405950442.92874748</v>
      </c>
      <c r="L147">
        <v>454841034.18937689</v>
      </c>
      <c r="M147">
        <v>457436351.11199498</v>
      </c>
      <c r="N147">
        <v>531637789.6396594</v>
      </c>
      <c r="O147">
        <v>559840065.69480515</v>
      </c>
      <c r="P147">
        <v>745369758.22708225</v>
      </c>
      <c r="Q147">
        <v>950070269.83137798</v>
      </c>
      <c r="R147">
        <v>1130837785.2062869</v>
      </c>
      <c r="S147">
        <v>1460098466.1728959</v>
      </c>
      <c r="T147">
        <v>1952712478.0352371</v>
      </c>
      <c r="U147">
        <v>2307483452.7006469</v>
      </c>
      <c r="V147">
        <v>2582101444.3795538</v>
      </c>
      <c r="W147">
        <v>1927498959.3032291</v>
      </c>
      <c r="X147">
        <v>1873529022.8193531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Wealth_ARM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2014-12-03T13:22:06Z</dcterms:modified>
</cp:coreProperties>
</file>