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AUS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<sst xmlns="http://schemas.openxmlformats.org/spreadsheetml/2006/main" count="95" uniqueCount="65">
  <si>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</si>
  <si>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</si>
  <si>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</si>
  <si>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</si>
  <si>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</si>
  <si>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</si>
  <si>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</si>
  <si>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</si>
  <si>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</si>
  <si>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</si>
  <si>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</si>
  <si>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</si>
  <si>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</si>
  <si>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</si>
  <si>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</si>
  <si>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</si>
  <si>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</si>
  <si>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</si>
  <si>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</si>
  <si>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</si>
  <si>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</si>
  <si>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</si>
  <si>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</si>
  <si>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</si>
  <si>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</si>
  <si>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</si>
  <si>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</si>
  <si>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</si>
  <si>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</si>
  <si>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</si>
  <si>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</si>
  <si>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</si>
  <si>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</si>
  <si>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</si>
  <si>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</si>
  <si>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</si>
  <si>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</si>
  <si>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</si>
  <si>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</si>
  <si>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</si>
  <si>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</si>
  <si>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</si>
  <si>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</si>
  <si>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</si>
  <si>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</si>
  <si>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</si>
  <si>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</si>
  <si>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</si>
  <si>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</si>
  <si>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</si>
  <si>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</si>
  <si>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</si>
  <si>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</si>
  <si>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</si>
  <si>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</si>
  <si>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</si>
  <si>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</si>
  <si>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</si>
  <si>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</si>
  <si>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</si>
  <si>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</si>
  <si>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</si>
  <si>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</si>
  <si>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Australia</t>
  </si>
  <si>
    <t>AUS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</si>
</sst>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Wealth_AUS!$B$54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Wealth_AUS!$D$52:$X$52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1.2757987852996866</c:v>
                </c:pt>
                <c:pt idx="2">
                  <c:v>2.9485902405769648</c:v>
                </c:pt>
                <c:pt idx="3">
                  <c:v>4.9261084118854104</c:v>
                </c:pt>
                <c:pt idx="4">
                  <c:v>7.5775290677008611</c:v>
                </c:pt>
                <c:pt idx="5">
                  <c:v>10.240513629874437</c:v>
                </c:pt>
                <c:pt idx="6">
                  <c:v>13.234986217025613</c:v>
                </c:pt>
                <c:pt idx="7">
                  <c:v>16.743636148484796</c:v>
                </c:pt>
                <c:pt idx="8">
                  <c:v>20.371815728709365</c:v>
                </c:pt>
                <c:pt idx="9">
                  <c:v>24.438810538653222</c:v>
                </c:pt>
                <c:pt idx="10">
                  <c:v>27.337256572346469</c:v>
                </c:pt>
                <c:pt idx="11">
                  <c:v>30.857338698788105</c:v>
                </c:pt>
                <c:pt idx="12">
                  <c:v>35.454057888245273</c:v>
                </c:pt>
                <c:pt idx="13">
                  <c:v>40.501653538453496</c:v>
                </c:pt>
                <c:pt idx="14">
                  <c:v>45.741479848057232</c:v>
                </c:pt>
                <c:pt idx="15">
                  <c:v>51.390234827702862</c:v>
                </c:pt>
                <c:pt idx="16">
                  <c:v>56.978113880938231</c:v>
                </c:pt>
                <c:pt idx="17">
                  <c:v>63.230794628021435</c:v>
                </c:pt>
                <c:pt idx="18">
                  <c:v>68.888608974804129</c:v>
                </c:pt>
                <c:pt idx="19">
                  <c:v>74.420862461856501</c:v>
                </c:pt>
                <c:pt idx="20" formatCode="_(* #,##0.0000_);_(* \(#,##0.0000\);_(* &quot;-&quot;??_);_(@_)">
                  <c:v>80.389900002792174</c:v>
                </c:pt>
              </c:numCache>
            </c:numRef>
          </c:val>
        </c:ser>
        <c:ser>
          <c:idx val="1"/>
          <c:order val="1"/>
          <c:tx>
            <c:strRef>
              <c:f>Wealth_AUS!$B$55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Wealth_AUS!$D$52:$X$52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0.15758747766230208</c:v>
                </c:pt>
                <c:pt idx="2">
                  <c:v>8.1276638187488537E-2</c:v>
                </c:pt>
                <c:pt idx="3">
                  <c:v>4.2015591522504003E-2</c:v>
                </c:pt>
                <c:pt idx="4">
                  <c:v>0.24872238396973501</c:v>
                </c:pt>
                <c:pt idx="5">
                  <c:v>0.74824832825304277</c:v>
                </c:pt>
                <c:pt idx="6">
                  <c:v>0.70721089087948386</c:v>
                </c:pt>
                <c:pt idx="7">
                  <c:v>0.69984918275987074</c:v>
                </c:pt>
                <c:pt idx="8">
                  <c:v>0.88877315502979837</c:v>
                </c:pt>
                <c:pt idx="9">
                  <c:v>0.87423122560179589</c:v>
                </c:pt>
                <c:pt idx="10">
                  <c:v>1.4321566587522261</c:v>
                </c:pt>
                <c:pt idx="11">
                  <c:v>1.8448320415092034</c:v>
                </c:pt>
                <c:pt idx="12">
                  <c:v>2.5572742924366842</c:v>
                </c:pt>
                <c:pt idx="13">
                  <c:v>3.2086109181588496</c:v>
                </c:pt>
                <c:pt idx="14">
                  <c:v>3.6321663139960547</c:v>
                </c:pt>
                <c:pt idx="15">
                  <c:v>4.8389966964141218</c:v>
                </c:pt>
                <c:pt idx="16">
                  <c:v>6.0989710032786526</c:v>
                </c:pt>
                <c:pt idx="17">
                  <c:v>7.3174681064172464</c:v>
                </c:pt>
                <c:pt idx="18">
                  <c:v>8.3298648456058046</c:v>
                </c:pt>
                <c:pt idx="19">
                  <c:v>9.4172626117672955</c:v>
                </c:pt>
                <c:pt idx="20">
                  <c:v>10.411866602931163</c:v>
                </c:pt>
              </c:numCache>
            </c:numRef>
          </c:val>
        </c:ser>
        <c:ser>
          <c:idx val="2"/>
          <c:order val="2"/>
          <c:tx>
            <c:strRef>
              <c:f>Wealth_AUS!$B$56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Wealth_AUS!$D$52:$X$52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-1.5526869014690248</c:v>
                </c:pt>
                <c:pt idx="2">
                  <c:v>-2.7772284890165921</c:v>
                </c:pt>
                <c:pt idx="3">
                  <c:v>-4.3054419978281633</c:v>
                </c:pt>
                <c:pt idx="4">
                  <c:v>-5.1589890468336623</c:v>
                </c:pt>
                <c:pt idx="5">
                  <c:v>-6.6331716593282302</c:v>
                </c:pt>
                <c:pt idx="6">
                  <c:v>-7.7883460177423869</c:v>
                </c:pt>
                <c:pt idx="7">
                  <c:v>-9.1518207591368643</c:v>
                </c:pt>
                <c:pt idx="8">
                  <c:v>-10.325211465992234</c:v>
                </c:pt>
                <c:pt idx="9">
                  <c:v>-11.959615210090458</c:v>
                </c:pt>
                <c:pt idx="10">
                  <c:v>-13.126760345899481</c:v>
                </c:pt>
                <c:pt idx="11">
                  <c:v>-14.402974417970626</c:v>
                </c:pt>
                <c:pt idx="12">
                  <c:v>-16.018781115127357</c:v>
                </c:pt>
                <c:pt idx="13">
                  <c:v>-17.605405029400256</c:v>
                </c:pt>
                <c:pt idx="14">
                  <c:v>-18.957115256072012</c:v>
                </c:pt>
                <c:pt idx="15">
                  <c:v>-20.263136129598681</c:v>
                </c:pt>
                <c:pt idx="16">
                  <c:v>-22.377634312437046</c:v>
                </c:pt>
                <c:pt idx="17">
                  <c:v>-24.527560325028517</c:v>
                </c:pt>
                <c:pt idx="18">
                  <c:v>-26.620000655165111</c:v>
                </c:pt>
                <c:pt idx="19">
                  <c:v>-28.634544557439291</c:v>
                </c:pt>
                <c:pt idx="20">
                  <c:v>-30.596951568173324</c:v>
                </c:pt>
              </c:numCache>
            </c:numRef>
          </c:val>
        </c:ser>
        <c:ser>
          <c:idx val="4"/>
          <c:order val="3"/>
          <c:tx>
            <c:strRef>
              <c:f>Wealth_AUS!$B$53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Wealth_AUS!$D$52:$X$52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-0.28573075630358158</c:v>
                </c:pt>
                <c:pt idx="2">
                  <c:v>-0.50012417326553704</c:v>
                </c:pt>
                <c:pt idx="3">
                  <c:v>-0.7586093965488705</c:v>
                </c:pt>
                <c:pt idx="4">
                  <c:v>-0.54682261525659248</c:v>
                </c:pt>
                <c:pt idx="5">
                  <c:v>-0.41938377273221805</c:v>
                </c:pt>
                <c:pt idx="6">
                  <c:v>-0.38052309774262438</c:v>
                </c:pt>
                <c:pt idx="7">
                  <c:v>-0.31920340050155538</c:v>
                </c:pt>
                <c:pt idx="8">
                  <c:v>-7.6119922259465511E-2</c:v>
                </c:pt>
                <c:pt idx="9">
                  <c:v>-2.7528173403223999E-2</c:v>
                </c:pt>
                <c:pt idx="10">
                  <c:v>0.27703504481089158</c:v>
                </c:pt>
                <c:pt idx="11">
                  <c:v>0.57206325985963424</c:v>
                </c:pt>
                <c:pt idx="12">
                  <c:v>1.0584776405659024</c:v>
                </c:pt>
                <c:pt idx="13">
                  <c:v>1.5984438056805716</c:v>
                </c:pt>
                <c:pt idx="14">
                  <c:v>2.1460310815478723</c:v>
                </c:pt>
                <c:pt idx="15">
                  <c:v>3.1488122146319908</c:v>
                </c:pt>
                <c:pt idx="16">
                  <c:v>3.8731477024796401</c:v>
                </c:pt>
                <c:pt idx="17">
                  <c:v>4.6710765975381596</c:v>
                </c:pt>
                <c:pt idx="18">
                  <c:v>5.2966415476847217</c:v>
                </c:pt>
                <c:pt idx="19">
                  <c:v>5.9662087612234682</c:v>
                </c:pt>
                <c:pt idx="20">
                  <c:v>6.6803247477818406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Wealth_AUS!$D$64:$X$64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-0.84799897787083411</c:v>
                </c:pt>
                <c:pt idx="2">
                  <c:v>1.9737816997740243</c:v>
                </c:pt>
                <c:pt idx="3">
                  <c:v>4.8347853198902113</c:v>
                </c:pt>
                <c:pt idx="4">
                  <c:v>7.7816636184202759</c:v>
                </c:pt>
                <c:pt idx="5">
                  <c:v>11.070060265227276</c:v>
                </c:pt>
                <c:pt idx="6">
                  <c:v>14.213815456764923</c:v>
                </c:pt>
                <c:pt idx="7">
                  <c:v>18.125946975359184</c:v>
                </c:pt>
                <c:pt idx="8">
                  <c:v>22.830498197811401</c:v>
                </c:pt>
                <c:pt idx="9">
                  <c:v>26.248515172627627</c:v>
                </c:pt>
                <c:pt idx="10">
                  <c:v>27.408411570753486</c:v>
                </c:pt>
                <c:pt idx="11">
                  <c:v>30.894322724327594</c:v>
                </c:pt>
                <c:pt idx="12">
                  <c:v>33.647699187449611</c:v>
                </c:pt>
                <c:pt idx="13">
                  <c:v>37.545521010907976</c:v>
                </c:pt>
                <c:pt idx="14">
                  <c:v>39.758112699476555</c:v>
                </c:pt>
                <c:pt idx="15">
                  <c:v>41.948511569209487</c:v>
                </c:pt>
                <c:pt idx="16">
                  <c:v>44.592851875226856</c:v>
                </c:pt>
                <c:pt idx="17">
                  <c:v>47.463089870029563</c:v>
                </c:pt>
                <c:pt idx="18">
                  <c:v>46.860367257462634</c:v>
                </c:pt>
                <c:pt idx="19">
                  <c:v>47.537450232611803</c:v>
                </c:pt>
                <c:pt idx="20">
                  <c:v>48.719332630422585</c:v>
                </c:pt>
              </c:numCache>
            </c:numRef>
          </c:val>
        </c:ser>
        <c:marker val="1"/>
        <c:axId val="76758016"/>
        <c:axId val="76768000"/>
      </c:lineChart>
      <c:catAx>
        <c:axId val="767580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768000"/>
        <c:crosses val="autoZero"/>
        <c:auto val="1"/>
        <c:lblAlgn val="ctr"/>
        <c:lblOffset val="100"/>
      </c:catAx>
      <c:valAx>
        <c:axId val="767680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7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Wealth_AUS!$B$40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Wealth_AUS!$D$38:$X$38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Wealth_AUS!$D$40:$X$40</c:f>
              <c:numCache>
                <c:formatCode>_(* #,##0_);_(* \(#,##0\);_(* "-"??_);_(@_)</c:formatCode>
                <c:ptCount val="21"/>
                <c:pt idx="0">
                  <c:v>77258.386699619674</c:v>
                </c:pt>
                <c:pt idx="1">
                  <c:v>78244.048258675553</c:v>
                </c:pt>
                <c:pt idx="2">
                  <c:v>79536.419949871866</c:v>
                </c:pt>
                <c:pt idx="3">
                  <c:v>81064.218585716604</c:v>
                </c:pt>
                <c:pt idx="4">
                  <c:v>83112.663409020097</c:v>
                </c:pt>
                <c:pt idx="5">
                  <c:v>85170.042319815329</c:v>
                </c:pt>
                <c:pt idx="6">
                  <c:v>87483.523530810693</c:v>
                </c:pt>
                <c:pt idx="7">
                  <c:v>90194.249862793367</c:v>
                </c:pt>
                <c:pt idx="8">
                  <c:v>92997.322873039899</c:v>
                </c:pt>
                <c:pt idx="9">
                  <c:v>96139.41745035979</c:v>
                </c:pt>
                <c:pt idx="10">
                  <c:v>98378.71009535031</c:v>
                </c:pt>
                <c:pt idx="11">
                  <c:v>101098.26875674078</c:v>
                </c:pt>
                <c:pt idx="12">
                  <c:v>104649.61984362722</c:v>
                </c:pt>
                <c:pt idx="13">
                  <c:v>108549.31081009828</c:v>
                </c:pt>
                <c:pt idx="14">
                  <c:v>112597.51608276034</c:v>
                </c:pt>
                <c:pt idx="15">
                  <c:v>116961.65304864898</c:v>
                </c:pt>
                <c:pt idx="16">
                  <c:v>121278.75825590461</c:v>
                </c:pt>
                <c:pt idx="17">
                  <c:v>126109.47852657882</c:v>
                </c:pt>
                <c:pt idx="18">
                  <c:v>130480.61461336276</c:v>
                </c:pt>
                <c:pt idx="19">
                  <c:v>134754.74440559288</c:v>
                </c:pt>
                <c:pt idx="20">
                  <c:v>139366.32651121443</c:v>
                </c:pt>
              </c:numCache>
            </c:numRef>
          </c:val>
        </c:ser>
        <c:ser>
          <c:idx val="1"/>
          <c:order val="1"/>
          <c:tx>
            <c:strRef>
              <c:f>Wealth_AUS!$B$41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Wealth_AUS!$D$38:$X$38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Wealth_AUS!$D$41:$X$41</c:f>
              <c:numCache>
                <c:formatCode>General</c:formatCode>
                <c:ptCount val="21"/>
                <c:pt idx="0">
                  <c:v>230355.73406182128</c:v>
                </c:pt>
                <c:pt idx="1">
                  <c:v>230718.74585277977</c:v>
                </c:pt>
                <c:pt idx="2">
                  <c:v>230542.95945833882</c:v>
                </c:pt>
                <c:pt idx="3">
                  <c:v>230452.51938609337</c:v>
                </c:pt>
                <c:pt idx="4">
                  <c:v>230928.68033519085</c:v>
                </c:pt>
                <c:pt idx="5">
                  <c:v>232079.36699097388</c:v>
                </c:pt>
                <c:pt idx="6">
                  <c:v>231984.83490087188</c:v>
                </c:pt>
                <c:pt idx="7">
                  <c:v>231967.87678409342</c:v>
                </c:pt>
                <c:pt idx="8">
                  <c:v>232403.07398723459</c:v>
                </c:pt>
                <c:pt idx="9">
                  <c:v>232369.57581895395</c:v>
                </c:pt>
                <c:pt idx="10">
                  <c:v>233654.7890460052</c:v>
                </c:pt>
                <c:pt idx="11">
                  <c:v>234605.41045324749</c:v>
                </c:pt>
                <c:pt idx="12">
                  <c:v>236246.56203013807</c:v>
                </c:pt>
                <c:pt idx="13">
                  <c:v>237746.95329553384</c:v>
                </c:pt>
                <c:pt idx="14">
                  <c:v>238722.6374367731</c:v>
                </c:pt>
                <c:pt idx="15">
                  <c:v>241502.64042307329</c:v>
                </c:pt>
                <c:pt idx="16">
                  <c:v>244405.06348664142</c:v>
                </c:pt>
                <c:pt idx="17">
                  <c:v>247211.94143309837</c:v>
                </c:pt>
                <c:pt idx="18">
                  <c:v>249544.05537327414</c:v>
                </c:pt>
                <c:pt idx="19">
                  <c:v>252048.93847968726</c:v>
                </c:pt>
                <c:pt idx="20">
                  <c:v>254340.06580454097</c:v>
                </c:pt>
              </c:numCache>
            </c:numRef>
          </c:val>
        </c:ser>
        <c:ser>
          <c:idx val="2"/>
          <c:order val="2"/>
          <c:tx>
            <c:strRef>
              <c:f>Wealth_AUS!$B$42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Wealth_AUS!$D$38:$X$38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Wealth_AUS!$D$42:$X$42</c:f>
              <c:numCache>
                <c:formatCode>_(* #,##0_);_(* \(#,##0\);_(* "-"??_);_(@_)</c:formatCode>
                <c:ptCount val="21"/>
                <c:pt idx="0">
                  <c:v>175824.67335298104</c:v>
                </c:pt>
                <c:pt idx="1">
                  <c:v>173094.66668027861</c:v>
                </c:pt>
                <c:pt idx="2">
                  <c:v>170941.6204339017</c:v>
                </c:pt>
                <c:pt idx="3">
                  <c:v>168254.64402389762</c:v>
                </c:pt>
                <c:pt idx="4">
                  <c:v>166753.89771306969</c:v>
                </c:pt>
                <c:pt idx="5">
                  <c:v>164161.92095002468</c:v>
                </c:pt>
                <c:pt idx="6">
                  <c:v>162130.83940768559</c:v>
                </c:pt>
                <c:pt idx="7">
                  <c:v>159733.51439737834</c:v>
                </c:pt>
                <c:pt idx="8">
                  <c:v>157670.40401989565</c:v>
                </c:pt>
                <c:pt idx="9">
                  <c:v>154796.71897556607</c:v>
                </c:pt>
                <c:pt idx="10">
                  <c:v>152744.58985297463</c:v>
                </c:pt>
                <c:pt idx="11">
                  <c:v>150500.69062947077</c:v>
                </c:pt>
                <c:pt idx="12">
                  <c:v>147659.70378217936</c:v>
                </c:pt>
                <c:pt idx="13">
                  <c:v>144870.02746756875</c:v>
                </c:pt>
                <c:pt idx="14">
                  <c:v>142493.3873768443</c:v>
                </c:pt>
                <c:pt idx="15">
                  <c:v>140197.08044204427</c:v>
                </c:pt>
                <c:pt idx="16">
                  <c:v>136479.270919014</c:v>
                </c:pt>
                <c:pt idx="17">
                  <c:v>132699.17053004427</c:v>
                </c:pt>
                <c:pt idx="18">
                  <c:v>129020.14415447558</c:v>
                </c:pt>
                <c:pt idx="19">
                  <c:v>125478.0789187496</c:v>
                </c:pt>
                <c:pt idx="20">
                  <c:v>122027.68320227048</c:v>
                </c:pt>
              </c:numCache>
            </c:numRef>
          </c:val>
        </c:ser>
        <c:overlap val="100"/>
        <c:axId val="89335296"/>
        <c:axId val="89336832"/>
      </c:barChart>
      <c:catAx>
        <c:axId val="893352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9336832"/>
        <c:crosses val="autoZero"/>
        <c:auto val="1"/>
        <c:lblAlgn val="ctr"/>
        <c:lblOffset val="100"/>
      </c:catAx>
      <c:valAx>
        <c:axId val="893368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933529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Wealth_AUS!$B$67:$B$69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Wealth_AUS!$C$67:$C$69</c:f>
              <c:numCache>
                <c:formatCode>_(* #,##0_);_(* \(#,##0\);_(* "-"??_);_(@_)</c:formatCode>
                <c:ptCount val="3"/>
                <c:pt idx="0">
                  <c:v>20.740208494251299</c:v>
                </c:pt>
                <c:pt idx="1">
                  <c:v>48.345437573707606</c:v>
                </c:pt>
                <c:pt idx="2">
                  <c:v>30.914353932041102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Wealth_AUS!$B$72:$B$75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Wealth_AUS!$C$72:$C$75</c:f>
              <c:numCache>
                <c:formatCode>_(* #,##0_);_(* \(#,##0\);_(* "-"??_);_(@_)</c:formatCode>
                <c:ptCount val="4"/>
                <c:pt idx="0">
                  <c:v>20.725148720990042</c:v>
                </c:pt>
                <c:pt idx="1">
                  <c:v>34.285098664418719</c:v>
                </c:pt>
                <c:pt idx="2">
                  <c:v>40.715407116725032</c:v>
                </c:pt>
                <c:pt idx="3">
                  <c:v>4.2743454978662001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8264943590315.6621</v>
      </c>
      <c r="E7" s="13">
        <f t="shared" ref="E7:X7" si="0">+E8+E9+E10</f>
        <v>8349540363285.5137</v>
      </c>
      <c r="F7" s="13">
        <f t="shared" si="0"/>
        <v>8432042705081.3125</v>
      </c>
      <c r="G7" s="13">
        <f t="shared" si="0"/>
        <v>8505105434218.6719</v>
      </c>
      <c r="H7" s="13">
        <f t="shared" si="0"/>
        <v>8616724812663.4404</v>
      </c>
      <c r="I7" s="13">
        <f t="shared" si="0"/>
        <v>8722410748778.8184</v>
      </c>
      <c r="J7" s="13">
        <f t="shared" si="0"/>
        <v>8822722483908.4102</v>
      </c>
      <c r="K7" s="13">
        <f t="shared" si="0"/>
        <v>8927190480378.0898</v>
      </c>
      <c r="L7" s="13">
        <f t="shared" si="0"/>
        <v>9050272519852.2793</v>
      </c>
      <c r="M7" s="13">
        <f t="shared" si="0"/>
        <v>9157625405210.4824</v>
      </c>
      <c r="N7" s="13">
        <f t="shared" si="0"/>
        <v>9290457454596.5801</v>
      </c>
      <c r="O7" s="13">
        <f t="shared" si="0"/>
        <v>9423704502649.9277</v>
      </c>
      <c r="P7" s="13">
        <f t="shared" si="0"/>
        <v>9577674498749.3047</v>
      </c>
      <c r="Q7" s="13">
        <f t="shared" si="0"/>
        <v>9744798164767.291</v>
      </c>
      <c r="R7" s="13">
        <f t="shared" si="0"/>
        <v>9927539527370.5</v>
      </c>
      <c r="S7" s="13">
        <f t="shared" si="0"/>
        <v>10174447315877.014</v>
      </c>
      <c r="T7" s="13">
        <f t="shared" si="0"/>
        <v>10417019332283.738</v>
      </c>
      <c r="U7" s="13">
        <f t="shared" si="0"/>
        <v>10687148798895.832</v>
      </c>
      <c r="V7" s="13">
        <f t="shared" si="0"/>
        <v>10951496976230.91</v>
      </c>
      <c r="W7" s="13">
        <f t="shared" si="0"/>
        <v>11220148831560.402</v>
      </c>
      <c r="X7" s="13">
        <f t="shared" si="0"/>
        <v>11484564435520.398</v>
      </c>
    </row>
    <row r="8" spans="1:24" s="22" customFormat="1" ht="15.75">
      <c r="A8" s="19">
        <v>1</v>
      </c>
      <c r="B8" s="20" t="s">
        <v>5</v>
      </c>
      <c r="C8" s="20"/>
      <c r="D8" s="21">
        <v>1320821199549.8635</v>
      </c>
      <c r="E8" s="21">
        <v>1355236444322.8083</v>
      </c>
      <c r="F8" s="21">
        <v>1394231207882.2603</v>
      </c>
      <c r="G8" s="21">
        <v>1437058882391.2742</v>
      </c>
      <c r="H8" s="21">
        <v>1489530027111.718</v>
      </c>
      <c r="I8" s="21">
        <v>1543146257488.0198</v>
      </c>
      <c r="J8" s="21">
        <v>1602666394565.4102</v>
      </c>
      <c r="K8" s="21">
        <v>1670862278428.4758</v>
      </c>
      <c r="L8" s="21">
        <v>1742293498353.012</v>
      </c>
      <c r="M8" s="21">
        <v>1821639491071.1672</v>
      </c>
      <c r="N8" s="21">
        <v>1885364131194.5369</v>
      </c>
      <c r="O8" s="21">
        <v>1959505651517.6765</v>
      </c>
      <c r="P8" s="21">
        <v>2051556484545.0798</v>
      </c>
      <c r="Q8" s="21">
        <v>2153631352389.6462</v>
      </c>
      <c r="R8" s="21">
        <v>2263640420969.9512</v>
      </c>
      <c r="S8" s="21">
        <v>2386429427211.1704</v>
      </c>
      <c r="T8" s="21">
        <v>2515842338494.1714</v>
      </c>
      <c r="U8" s="21">
        <v>2663430673167.6025</v>
      </c>
      <c r="V8" s="21">
        <v>2807136064839.4131</v>
      </c>
      <c r="W8" s="21">
        <v>2951438838394.6177</v>
      </c>
      <c r="X8" s="21">
        <v>3103462875421.103</v>
      </c>
    </row>
    <row r="9" spans="1:24" s="22" customFormat="1" ht="15.75">
      <c r="A9" s="19">
        <v>2</v>
      </c>
      <c r="B9" s="20" t="s">
        <v>38</v>
      </c>
      <c r="C9" s="20"/>
      <c r="D9" s="21">
        <v>3938196873948.2095</v>
      </c>
      <c r="E9" s="21">
        <v>3996194723136.2705</v>
      </c>
      <c r="F9" s="21">
        <v>4041295660993.2065</v>
      </c>
      <c r="G9" s="21">
        <v>4085326988047.7837</v>
      </c>
      <c r="H9" s="21">
        <v>4138661779947.4702</v>
      </c>
      <c r="I9" s="21">
        <v>4204910516159.1348</v>
      </c>
      <c r="J9" s="21">
        <v>4249877964888.9038</v>
      </c>
      <c r="K9" s="21">
        <v>4297240408510.4775</v>
      </c>
      <c r="L9" s="21">
        <v>4354043237975.8135</v>
      </c>
      <c r="M9" s="21">
        <v>4402914091442.502</v>
      </c>
      <c r="N9" s="21">
        <v>4477842390108.5986</v>
      </c>
      <c r="O9" s="21">
        <v>4547166171222.0088</v>
      </c>
      <c r="P9" s="21">
        <v>4631389650613.4893</v>
      </c>
      <c r="Q9" s="21">
        <v>4716928083017.7852</v>
      </c>
      <c r="R9" s="21">
        <v>4799237410399.4229</v>
      </c>
      <c r="S9" s="21">
        <v>4927503953924.9844</v>
      </c>
      <c r="T9" s="21">
        <v>5070010736460.6191</v>
      </c>
      <c r="U9" s="21">
        <v>5221113236523.7402</v>
      </c>
      <c r="V9" s="21">
        <v>5368645140738.4883</v>
      </c>
      <c r="W9" s="21">
        <v>5520451465263.6553</v>
      </c>
      <c r="X9" s="21">
        <v>5663742251920.7871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3005925516817.5884</v>
      </c>
      <c r="E10" s="21">
        <f t="shared" ref="E10:X10" si="1">+E13+E16+E19+E23</f>
        <v>2998109195826.4341</v>
      </c>
      <c r="F10" s="21">
        <f t="shared" si="1"/>
        <v>2996515836205.8457</v>
      </c>
      <c r="G10" s="21">
        <f t="shared" si="1"/>
        <v>2982719563779.6147</v>
      </c>
      <c r="H10" s="21">
        <f t="shared" si="1"/>
        <v>2988533005604.252</v>
      </c>
      <c r="I10" s="21">
        <f t="shared" si="1"/>
        <v>2974353975131.6636</v>
      </c>
      <c r="J10" s="21">
        <f t="shared" si="1"/>
        <v>2970178124454.0952</v>
      </c>
      <c r="K10" s="21">
        <f t="shared" si="1"/>
        <v>2959087793439.1357</v>
      </c>
      <c r="L10" s="21">
        <f t="shared" si="1"/>
        <v>2953935783523.4546</v>
      </c>
      <c r="M10" s="21">
        <f t="shared" si="1"/>
        <v>2933071822696.814</v>
      </c>
      <c r="N10" s="21">
        <f t="shared" si="1"/>
        <v>2927250933293.4443</v>
      </c>
      <c r="O10" s="21">
        <f t="shared" si="1"/>
        <v>2917032679910.2417</v>
      </c>
      <c r="P10" s="21">
        <f t="shared" si="1"/>
        <v>2894728363590.7363</v>
      </c>
      <c r="Q10" s="21">
        <f t="shared" si="1"/>
        <v>2874238729359.8589</v>
      </c>
      <c r="R10" s="21">
        <f t="shared" si="1"/>
        <v>2864661696001.125</v>
      </c>
      <c r="S10" s="21">
        <f t="shared" si="1"/>
        <v>2860513934740.8589</v>
      </c>
      <c r="T10" s="21">
        <f t="shared" si="1"/>
        <v>2831166257328.9482</v>
      </c>
      <c r="U10" s="21">
        <f t="shared" si="1"/>
        <v>2802604889204.4888</v>
      </c>
      <c r="V10" s="21">
        <f t="shared" si="1"/>
        <v>2775715770653.0083</v>
      </c>
      <c r="W10" s="21">
        <f t="shared" si="1"/>
        <v>2748258527902.1299</v>
      </c>
      <c r="X10" s="21">
        <f t="shared" si="1"/>
        <v>2717359308178.5088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1626609081576.0835</v>
      </c>
      <c r="E11" s="38">
        <f t="shared" ref="E11:X11" si="2">+E13+E16</f>
        <v>1624756391246.3052</v>
      </c>
      <c r="F11" s="38">
        <f t="shared" si="2"/>
        <v>1629240204184.7056</v>
      </c>
      <c r="G11" s="38">
        <f t="shared" si="2"/>
        <v>1621489494998.8535</v>
      </c>
      <c r="H11" s="38">
        <f t="shared" si="2"/>
        <v>1633519005949.2432</v>
      </c>
      <c r="I11" s="38">
        <f t="shared" si="2"/>
        <v>1625956602952.6387</v>
      </c>
      <c r="J11" s="38">
        <f t="shared" si="2"/>
        <v>1628650162048.9788</v>
      </c>
      <c r="K11" s="38">
        <f t="shared" si="2"/>
        <v>1624761074786.9094</v>
      </c>
      <c r="L11" s="38">
        <f t="shared" si="2"/>
        <v>1627068606195.2925</v>
      </c>
      <c r="M11" s="38">
        <f t="shared" si="2"/>
        <v>1613715787879.3267</v>
      </c>
      <c r="N11" s="38">
        <f t="shared" si="2"/>
        <v>1616272152466.3579</v>
      </c>
      <c r="O11" s="38">
        <f t="shared" si="2"/>
        <v>1614645498705.0771</v>
      </c>
      <c r="P11" s="38">
        <f t="shared" si="2"/>
        <v>1601047951484.4907</v>
      </c>
      <c r="Q11" s="38">
        <f t="shared" si="2"/>
        <v>1589064457314.5969</v>
      </c>
      <c r="R11" s="38">
        <f t="shared" si="2"/>
        <v>1587989271678.9697</v>
      </c>
      <c r="S11" s="38">
        <f t="shared" si="2"/>
        <v>1592871286844.6082</v>
      </c>
      <c r="T11" s="38">
        <f t="shared" si="2"/>
        <v>1572728874107.5303</v>
      </c>
      <c r="U11" s="38">
        <f t="shared" si="2"/>
        <v>1553592554438.7178</v>
      </c>
      <c r="V11" s="38">
        <f t="shared" si="2"/>
        <v>1536224967904.6228</v>
      </c>
      <c r="W11" s="38">
        <f t="shared" si="2"/>
        <v>1518725567038.0547</v>
      </c>
      <c r="X11" s="38">
        <f t="shared" si="2"/>
        <v>1498280519353.9719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1379316435241.5046</v>
      </c>
      <c r="E12" s="38">
        <f t="shared" ref="E12:X12" si="3">+E23+E19</f>
        <v>1373352804580.1289</v>
      </c>
      <c r="F12" s="38">
        <f t="shared" si="3"/>
        <v>1367275632021.1406</v>
      </c>
      <c r="G12" s="38">
        <f t="shared" si="3"/>
        <v>1361230068780.761</v>
      </c>
      <c r="H12" s="38">
        <f t="shared" si="3"/>
        <v>1355013999655.0083</v>
      </c>
      <c r="I12" s="38">
        <f t="shared" si="3"/>
        <v>1348397372179.0244</v>
      </c>
      <c r="J12" s="38">
        <f t="shared" si="3"/>
        <v>1341527962405.1167</v>
      </c>
      <c r="K12" s="38">
        <f t="shared" si="3"/>
        <v>1334326718652.2266</v>
      </c>
      <c r="L12" s="38">
        <f t="shared" si="3"/>
        <v>1326867177328.1621</v>
      </c>
      <c r="M12" s="38">
        <f t="shared" si="3"/>
        <v>1319356034817.4878</v>
      </c>
      <c r="N12" s="38">
        <f t="shared" si="3"/>
        <v>1310978780827.0867</v>
      </c>
      <c r="O12" s="38">
        <f t="shared" si="3"/>
        <v>1302387181205.165</v>
      </c>
      <c r="P12" s="38">
        <f t="shared" si="3"/>
        <v>1293680412106.2454</v>
      </c>
      <c r="Q12" s="38">
        <f t="shared" si="3"/>
        <v>1285174272045.262</v>
      </c>
      <c r="R12" s="38">
        <f t="shared" si="3"/>
        <v>1276672424322.1553</v>
      </c>
      <c r="S12" s="38">
        <f t="shared" si="3"/>
        <v>1267642647896.2505</v>
      </c>
      <c r="T12" s="38">
        <f t="shared" si="3"/>
        <v>1258437383221.4177</v>
      </c>
      <c r="U12" s="38">
        <f t="shared" si="3"/>
        <v>1249012334765.7712</v>
      </c>
      <c r="V12" s="38">
        <f t="shared" si="3"/>
        <v>1239490802748.385</v>
      </c>
      <c r="W12" s="38">
        <f t="shared" si="3"/>
        <v>1229532960864.0754</v>
      </c>
      <c r="X12" s="38">
        <f t="shared" si="3"/>
        <v>1219078788824.5366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624747479199.08496</v>
      </c>
      <c r="E13" s="13">
        <f t="shared" ref="E13:X13" si="4">+E14+E15</f>
        <v>622720497576.25647</v>
      </c>
      <c r="F13" s="13">
        <f t="shared" si="4"/>
        <v>627030019221.60657</v>
      </c>
      <c r="G13" s="13">
        <f t="shared" si="4"/>
        <v>619105018742.70435</v>
      </c>
      <c r="H13" s="13">
        <f t="shared" si="4"/>
        <v>630960238400.04382</v>
      </c>
      <c r="I13" s="13">
        <f t="shared" si="4"/>
        <v>623223544110.38904</v>
      </c>
      <c r="J13" s="13">
        <f t="shared" si="4"/>
        <v>625742811913.67896</v>
      </c>
      <c r="K13" s="13">
        <f t="shared" si="4"/>
        <v>621679433358.55945</v>
      </c>
      <c r="L13" s="13">
        <f t="shared" si="4"/>
        <v>623812673473.89209</v>
      </c>
      <c r="M13" s="13">
        <f t="shared" si="4"/>
        <v>610285563864.87634</v>
      </c>
      <c r="N13" s="13">
        <f t="shared" si="4"/>
        <v>612667637158.8573</v>
      </c>
      <c r="O13" s="13">
        <f t="shared" si="4"/>
        <v>612936646000.63953</v>
      </c>
      <c r="P13" s="13">
        <f t="shared" si="4"/>
        <v>601234761383.11572</v>
      </c>
      <c r="Q13" s="13">
        <f t="shared" si="4"/>
        <v>591146929816.28491</v>
      </c>
      <c r="R13" s="13">
        <f t="shared" si="4"/>
        <v>591967406783.72046</v>
      </c>
      <c r="S13" s="13">
        <f t="shared" si="4"/>
        <v>598745084552.42187</v>
      </c>
      <c r="T13" s="13">
        <f t="shared" si="4"/>
        <v>584993352560.51807</v>
      </c>
      <c r="U13" s="13">
        <f t="shared" si="4"/>
        <v>572247713636.87964</v>
      </c>
      <c r="V13" s="13">
        <f t="shared" si="4"/>
        <v>561270807847.95886</v>
      </c>
      <c r="W13" s="13">
        <f t="shared" si="4"/>
        <v>550162087726.56482</v>
      </c>
      <c r="X13" s="13">
        <f t="shared" si="4"/>
        <v>536107720787.65607</v>
      </c>
    </row>
    <row r="14" spans="1:24" ht="15.75">
      <c r="A14" s="8" t="s">
        <v>43</v>
      </c>
      <c r="B14" s="2" t="s">
        <v>27</v>
      </c>
      <c r="C14" s="10"/>
      <c r="D14" s="11">
        <v>64671070608.638901</v>
      </c>
      <c r="E14" s="11">
        <v>61702558039.572823</v>
      </c>
      <c r="F14" s="11">
        <v>63725504529.774628</v>
      </c>
      <c r="G14" s="11">
        <v>62525725095.426216</v>
      </c>
      <c r="H14" s="11">
        <v>63889599923.261742</v>
      </c>
      <c r="I14" s="11">
        <v>54205281619.104172</v>
      </c>
      <c r="J14" s="11">
        <v>49094113625.243233</v>
      </c>
      <c r="K14" s="11">
        <v>53936272777.322014</v>
      </c>
      <c r="L14" s="11">
        <v>59585458454.747269</v>
      </c>
      <c r="M14" s="11">
        <v>61603024768.113426</v>
      </c>
      <c r="N14" s="11">
        <v>64024104344.152817</v>
      </c>
      <c r="O14" s="11">
        <v>67423031060.070343</v>
      </c>
      <c r="P14" s="11">
        <v>64728907509.622063</v>
      </c>
      <c r="Q14" s="11">
        <v>63721469397.147896</v>
      </c>
      <c r="R14" s="11">
        <v>64669725564.429985</v>
      </c>
      <c r="S14" s="11">
        <v>66905189039.639694</v>
      </c>
      <c r="T14" s="11">
        <v>64649549901.296326</v>
      </c>
      <c r="U14" s="11">
        <v>59894818622.796745</v>
      </c>
      <c r="V14" s="11">
        <v>59684991726.206665</v>
      </c>
      <c r="W14" s="11">
        <v>63904395409.559761</v>
      </c>
      <c r="X14" s="11">
        <v>57793859568.478111</v>
      </c>
    </row>
    <row r="15" spans="1:24" ht="15.75">
      <c r="A15" s="8" t="s">
        <v>47</v>
      </c>
      <c r="B15" s="2" t="s">
        <v>6</v>
      </c>
      <c r="C15" s="10"/>
      <c r="D15" s="11">
        <v>560076408590.44604</v>
      </c>
      <c r="E15" s="11">
        <v>561017939536.68359</v>
      </c>
      <c r="F15" s="11">
        <v>563304514691.83191</v>
      </c>
      <c r="G15" s="11">
        <v>556579293647.27808</v>
      </c>
      <c r="H15" s="11">
        <v>567070638476.7821</v>
      </c>
      <c r="I15" s="11">
        <v>569018262491.28491</v>
      </c>
      <c r="J15" s="11">
        <v>576648698288.43567</v>
      </c>
      <c r="K15" s="11">
        <v>567743160581.23743</v>
      </c>
      <c r="L15" s="11">
        <v>564227215019.14478</v>
      </c>
      <c r="M15" s="11">
        <v>548682539096.76294</v>
      </c>
      <c r="N15" s="11">
        <v>548643532814.70453</v>
      </c>
      <c r="O15" s="11">
        <v>545513614940.56915</v>
      </c>
      <c r="P15" s="11">
        <v>536505853873.49365</v>
      </c>
      <c r="Q15" s="11">
        <v>527425460419.13702</v>
      </c>
      <c r="R15" s="11">
        <v>527297681219.29053</v>
      </c>
      <c r="S15" s="11">
        <v>531839895512.78223</v>
      </c>
      <c r="T15" s="11">
        <v>520343802659.2218</v>
      </c>
      <c r="U15" s="11">
        <v>512352895014.08295</v>
      </c>
      <c r="V15" s="11">
        <v>501585816121.7522</v>
      </c>
      <c r="W15" s="11">
        <v>486257692317.005</v>
      </c>
      <c r="X15" s="11">
        <v>478313861219.17798</v>
      </c>
    </row>
    <row r="16" spans="1:24" ht="15.75">
      <c r="A16" s="15" t="s">
        <v>44</v>
      </c>
      <c r="B16" s="10" t="s">
        <v>11</v>
      </c>
      <c r="C16" s="10"/>
      <c r="D16" s="13">
        <f>+D17+D18</f>
        <v>1001861602376.9985</v>
      </c>
      <c r="E16" s="13">
        <f t="shared" ref="E16:X16" si="5">+E17+E18</f>
        <v>1002035893670.0488</v>
      </c>
      <c r="F16" s="13">
        <f t="shared" si="5"/>
        <v>1002210184963.0989</v>
      </c>
      <c r="G16" s="13">
        <f t="shared" si="5"/>
        <v>1002384476256.1492</v>
      </c>
      <c r="H16" s="13">
        <f t="shared" si="5"/>
        <v>1002558767549.1995</v>
      </c>
      <c r="I16" s="13">
        <f t="shared" si="5"/>
        <v>1002733058842.2496</v>
      </c>
      <c r="J16" s="13">
        <f t="shared" si="5"/>
        <v>1002907350135.2998</v>
      </c>
      <c r="K16" s="13">
        <f t="shared" si="5"/>
        <v>1003081641428.35</v>
      </c>
      <c r="L16" s="13">
        <f t="shared" si="5"/>
        <v>1003255932721.4003</v>
      </c>
      <c r="M16" s="13">
        <f t="shared" si="5"/>
        <v>1003430224014.4504</v>
      </c>
      <c r="N16" s="13">
        <f t="shared" si="5"/>
        <v>1003604515307.5007</v>
      </c>
      <c r="O16" s="13">
        <f t="shared" si="5"/>
        <v>1001708852704.4377</v>
      </c>
      <c r="P16" s="13">
        <f t="shared" si="5"/>
        <v>999813190101.37488</v>
      </c>
      <c r="Q16" s="13">
        <f t="shared" si="5"/>
        <v>997917527498.31201</v>
      </c>
      <c r="R16" s="13">
        <f t="shared" si="5"/>
        <v>996021864895.24915</v>
      </c>
      <c r="S16" s="13">
        <f t="shared" si="5"/>
        <v>994126202292.18628</v>
      </c>
      <c r="T16" s="13">
        <f t="shared" si="5"/>
        <v>987735521547.01208</v>
      </c>
      <c r="U16" s="13">
        <f t="shared" si="5"/>
        <v>981344840801.83813</v>
      </c>
      <c r="V16" s="13">
        <f t="shared" si="5"/>
        <v>974954160056.66394</v>
      </c>
      <c r="W16" s="13">
        <f t="shared" si="5"/>
        <v>968563479311.48999</v>
      </c>
      <c r="X16" s="13">
        <f t="shared" si="5"/>
        <v>962172798566.31592</v>
      </c>
    </row>
    <row r="17" spans="1:24">
      <c r="A17" s="8" t="s">
        <v>45</v>
      </c>
      <c r="B17" s="2" t="s">
        <v>7</v>
      </c>
      <c r="C17" s="2"/>
      <c r="D17" s="14">
        <v>360073648404.12775</v>
      </c>
      <c r="E17" s="14">
        <v>360136289493.10126</v>
      </c>
      <c r="F17" s="14">
        <v>360198930582.07477</v>
      </c>
      <c r="G17" s="14">
        <v>360261571671.04828</v>
      </c>
      <c r="H17" s="14">
        <v>360324212760.02185</v>
      </c>
      <c r="I17" s="14">
        <v>360386853848.99536</v>
      </c>
      <c r="J17" s="14">
        <v>360449494937.96887</v>
      </c>
      <c r="K17" s="14">
        <v>360512136026.94238</v>
      </c>
      <c r="L17" s="14">
        <v>360574777115.91589</v>
      </c>
      <c r="M17" s="14">
        <v>360637418204.88947</v>
      </c>
      <c r="N17" s="14">
        <v>360700059293.86298</v>
      </c>
      <c r="O17" s="14">
        <v>360018749472.21826</v>
      </c>
      <c r="P17" s="14">
        <v>359337439650.57361</v>
      </c>
      <c r="Q17" s="14">
        <v>358656129828.92889</v>
      </c>
      <c r="R17" s="14">
        <v>357974820007.2843</v>
      </c>
      <c r="S17" s="14">
        <v>357293510185.63959</v>
      </c>
      <c r="T17" s="14">
        <v>354996670256.61023</v>
      </c>
      <c r="U17" s="14">
        <v>352699830327.58087</v>
      </c>
      <c r="V17" s="14">
        <v>350402990398.55151</v>
      </c>
      <c r="W17" s="14">
        <v>348106150469.52216</v>
      </c>
      <c r="X17" s="14">
        <v>345809310540.4928</v>
      </c>
    </row>
    <row r="18" spans="1:24">
      <c r="A18" s="8" t="s">
        <v>46</v>
      </c>
      <c r="B18" s="2" t="s">
        <v>62</v>
      </c>
      <c r="C18" s="2"/>
      <c r="D18" s="14">
        <v>641787953972.87085</v>
      </c>
      <c r="E18" s="14">
        <v>641899604176.94751</v>
      </c>
      <c r="F18" s="14">
        <v>642011254381.02417</v>
      </c>
      <c r="G18" s="14">
        <v>642122904585.10095</v>
      </c>
      <c r="H18" s="14">
        <v>642234554789.17761</v>
      </c>
      <c r="I18" s="14">
        <v>642346204993.25427</v>
      </c>
      <c r="J18" s="14">
        <v>642457855197.33093</v>
      </c>
      <c r="K18" s="14">
        <v>642569505401.40759</v>
      </c>
      <c r="L18" s="14">
        <v>642681155605.48437</v>
      </c>
      <c r="M18" s="14">
        <v>642792805809.56104</v>
      </c>
      <c r="N18" s="14">
        <v>642904456013.6377</v>
      </c>
      <c r="O18" s="14">
        <v>641690103232.21948</v>
      </c>
      <c r="P18" s="14">
        <v>640475750450.80127</v>
      </c>
      <c r="Q18" s="14">
        <v>639261397669.38306</v>
      </c>
      <c r="R18" s="14">
        <v>638047044887.96484</v>
      </c>
      <c r="S18" s="14">
        <v>636832692106.54663</v>
      </c>
      <c r="T18" s="14">
        <v>632738851290.40186</v>
      </c>
      <c r="U18" s="14">
        <v>628645010474.2572</v>
      </c>
      <c r="V18" s="14">
        <v>624551169658.11243</v>
      </c>
      <c r="W18" s="14">
        <v>620457328841.96777</v>
      </c>
      <c r="X18" s="14">
        <v>616363488025.82312</v>
      </c>
    </row>
    <row r="19" spans="1:24" ht="15.75">
      <c r="A19" s="15" t="s">
        <v>48</v>
      </c>
      <c r="B19" s="10" t="s">
        <v>12</v>
      </c>
      <c r="C19" s="10"/>
      <c r="D19" s="13">
        <f>+D20+D21+D22</f>
        <v>1244703955904.9075</v>
      </c>
      <c r="E19" s="13">
        <f t="shared" ref="E19:X19" si="6">+E20+E21+E22</f>
        <v>1239523861320.0361</v>
      </c>
      <c r="F19" s="13">
        <f t="shared" si="6"/>
        <v>1234226356487.2742</v>
      </c>
      <c r="G19" s="13">
        <f t="shared" si="6"/>
        <v>1228995514311.3755</v>
      </c>
      <c r="H19" s="13">
        <f t="shared" si="6"/>
        <v>1223621209601.1199</v>
      </c>
      <c r="I19" s="13">
        <f t="shared" si="6"/>
        <v>1217886468036.1111</v>
      </c>
      <c r="J19" s="13">
        <f t="shared" si="6"/>
        <v>1212005640327.8059</v>
      </c>
      <c r="K19" s="13">
        <f t="shared" si="6"/>
        <v>1205832168435.9749</v>
      </c>
      <c r="L19" s="13">
        <f t="shared" si="6"/>
        <v>1199446280746.8154</v>
      </c>
      <c r="M19" s="13">
        <f t="shared" si="6"/>
        <v>1193003696419.2976</v>
      </c>
      <c r="N19" s="13">
        <f t="shared" si="6"/>
        <v>1185822710972.8699</v>
      </c>
      <c r="O19" s="13">
        <f t="shared" si="6"/>
        <v>1178490673715.7395</v>
      </c>
      <c r="P19" s="13">
        <f t="shared" si="6"/>
        <v>1171042250282.5659</v>
      </c>
      <c r="Q19" s="13">
        <f t="shared" si="6"/>
        <v>1163846380736.2336</v>
      </c>
      <c r="R19" s="13">
        <f t="shared" si="6"/>
        <v>1156680356304.4116</v>
      </c>
      <c r="S19" s="13">
        <f t="shared" si="6"/>
        <v>1149089428985.3945</v>
      </c>
      <c r="T19" s="13">
        <f t="shared" si="6"/>
        <v>1141317636173.6543</v>
      </c>
      <c r="U19" s="13">
        <f t="shared" si="6"/>
        <v>1133396172016.1226</v>
      </c>
      <c r="V19" s="13">
        <f t="shared" si="6"/>
        <v>1125474006730.8457</v>
      </c>
      <c r="W19" s="13">
        <f t="shared" si="6"/>
        <v>1117202004603.3682</v>
      </c>
      <c r="X19" s="13">
        <f t="shared" si="6"/>
        <v>1108598351475.2983</v>
      </c>
    </row>
    <row r="20" spans="1:24" s="16" customFormat="1">
      <c r="A20" s="8" t="s">
        <v>59</v>
      </c>
      <c r="B20" s="2" t="s">
        <v>13</v>
      </c>
      <c r="C20" s="2"/>
      <c r="D20" s="11">
        <v>57899973146.96241</v>
      </c>
      <c r="E20" s="11">
        <v>56245163338.777275</v>
      </c>
      <c r="F20" s="11">
        <v>54632056922.325806</v>
      </c>
      <c r="G20" s="11">
        <v>53107013148.620476</v>
      </c>
      <c r="H20" s="11">
        <v>51489344836.59565</v>
      </c>
      <c r="I20" s="11">
        <v>49813250460.51268</v>
      </c>
      <c r="J20" s="11">
        <v>48088128630.097618</v>
      </c>
      <c r="K20" s="11">
        <v>46289429149.56237</v>
      </c>
      <c r="L20" s="11">
        <v>44612848488.775352</v>
      </c>
      <c r="M20" s="11">
        <v>42944439748.503159</v>
      </c>
      <c r="N20" s="11">
        <v>40780173611.760841</v>
      </c>
      <c r="O20" s="11">
        <v>38781294437.51741</v>
      </c>
      <c r="P20" s="11">
        <v>36849396502.890808</v>
      </c>
      <c r="Q20" s="11">
        <v>35227392616.475632</v>
      </c>
      <c r="R20" s="11">
        <v>33803207070.247952</v>
      </c>
      <c r="S20" s="11">
        <v>32333374769.66647</v>
      </c>
      <c r="T20" s="11">
        <v>30916830075.617794</v>
      </c>
      <c r="U20" s="11">
        <v>29410530545.60511</v>
      </c>
      <c r="V20" s="11">
        <v>27900296118.170971</v>
      </c>
      <c r="W20" s="11">
        <v>26377660120.043648</v>
      </c>
      <c r="X20" s="11">
        <v>24823269332.059677</v>
      </c>
    </row>
    <row r="21" spans="1:24" s="16" customFormat="1">
      <c r="A21" s="8" t="s">
        <v>60</v>
      </c>
      <c r="B21" s="2" t="s">
        <v>14</v>
      </c>
      <c r="C21" s="2"/>
      <c r="D21" s="11">
        <v>116061065704.34608</v>
      </c>
      <c r="E21" s="11">
        <v>115408383352.85493</v>
      </c>
      <c r="F21" s="11">
        <v>114710807602.32095</v>
      </c>
      <c r="G21" s="11">
        <v>113962086466.57323</v>
      </c>
      <c r="H21" s="11">
        <v>113153854863.48985</v>
      </c>
      <c r="I21" s="11">
        <v>112258200541.93933</v>
      </c>
      <c r="J21" s="11">
        <v>111335364366.74777</v>
      </c>
      <c r="K21" s="11">
        <v>110419874638.48625</v>
      </c>
      <c r="L21" s="11">
        <v>109469305626.1339</v>
      </c>
      <c r="M21" s="11">
        <v>108501625510.13986</v>
      </c>
      <c r="N21" s="11">
        <v>107497029498.32251</v>
      </c>
      <c r="O21" s="11">
        <v>106469720721.41321</v>
      </c>
      <c r="P21" s="11">
        <v>105399282183.31953</v>
      </c>
      <c r="Q21" s="11">
        <v>104294590832.08078</v>
      </c>
      <c r="R21" s="11">
        <v>103159717828.0379</v>
      </c>
      <c r="S21" s="11">
        <v>101911923816.97551</v>
      </c>
      <c r="T21" s="11">
        <v>100603674665.38438</v>
      </c>
      <c r="U21" s="11">
        <v>99429926713.003525</v>
      </c>
      <c r="V21" s="11">
        <v>98212008252.789871</v>
      </c>
      <c r="W21" s="11">
        <v>96847252680.228729</v>
      </c>
      <c r="X21" s="11">
        <v>95345363431.640732</v>
      </c>
    </row>
    <row r="22" spans="1:24" s="16" customFormat="1">
      <c r="A22" s="8" t="s">
        <v>61</v>
      </c>
      <c r="B22" s="2" t="s">
        <v>15</v>
      </c>
      <c r="C22" s="2"/>
      <c r="D22" s="11">
        <v>1070742917053.599</v>
      </c>
      <c r="E22" s="11">
        <v>1067870314628.4038</v>
      </c>
      <c r="F22" s="11">
        <v>1064883491962.6273</v>
      </c>
      <c r="G22" s="11">
        <v>1061926414696.1819</v>
      </c>
      <c r="H22" s="11">
        <v>1058978009901.0344</v>
      </c>
      <c r="I22" s="11">
        <v>1055815017033.6591</v>
      </c>
      <c r="J22" s="11">
        <v>1052582147330.9606</v>
      </c>
      <c r="K22" s="11">
        <v>1049122864647.9261</v>
      </c>
      <c r="L22" s="11">
        <v>1045364126631.9062</v>
      </c>
      <c r="M22" s="11">
        <v>1041557631160.6547</v>
      </c>
      <c r="N22" s="11">
        <v>1037545507862.7866</v>
      </c>
      <c r="O22" s="11">
        <v>1033239658556.809</v>
      </c>
      <c r="P22" s="11">
        <v>1028793571596.3555</v>
      </c>
      <c r="Q22" s="11">
        <v>1024324397287.6772</v>
      </c>
      <c r="R22" s="11">
        <v>1019717431406.1257</v>
      </c>
      <c r="S22" s="11">
        <v>1014844130398.7526</v>
      </c>
      <c r="T22" s="11">
        <v>1009797131432.6522</v>
      </c>
      <c r="U22" s="11">
        <v>1004555714757.5139</v>
      </c>
      <c r="V22" s="11">
        <v>999361702359.88489</v>
      </c>
      <c r="W22" s="11">
        <v>993977091803.0957</v>
      </c>
      <c r="X22" s="11">
        <v>988429718711.5979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134612479336.59718</v>
      </c>
      <c r="E23" s="13">
        <f t="shared" ref="E23:X23" si="7">+E24+E25+E26+E27+E28+E29+E30+E31+E32+E33</f>
        <v>133828943260.09285</v>
      </c>
      <c r="F23" s="13">
        <f t="shared" si="7"/>
        <v>133049275533.86641</v>
      </c>
      <c r="G23" s="13">
        <f t="shared" si="7"/>
        <v>132234554469.3856</v>
      </c>
      <c r="H23" s="13">
        <f t="shared" si="7"/>
        <v>131392790053.88843</v>
      </c>
      <c r="I23" s="13">
        <f t="shared" si="7"/>
        <v>130510904142.91344</v>
      </c>
      <c r="J23" s="13">
        <f t="shared" si="7"/>
        <v>129522322077.31067</v>
      </c>
      <c r="K23" s="13">
        <f t="shared" si="7"/>
        <v>128494550216.25162</v>
      </c>
      <c r="L23" s="13">
        <f t="shared" si="7"/>
        <v>127420896581.34663</v>
      </c>
      <c r="M23" s="13">
        <f t="shared" si="7"/>
        <v>126352338398.19008</v>
      </c>
      <c r="N23" s="13">
        <f t="shared" si="7"/>
        <v>125156069854.21675</v>
      </c>
      <c r="O23" s="13">
        <f t="shared" si="7"/>
        <v>123896507489.42552</v>
      </c>
      <c r="P23" s="13">
        <f t="shared" si="7"/>
        <v>122638161823.67944</v>
      </c>
      <c r="Q23" s="13">
        <f t="shared" si="7"/>
        <v>121327891309.02837</v>
      </c>
      <c r="R23" s="13">
        <f t="shared" si="7"/>
        <v>119992068017.74367</v>
      </c>
      <c r="S23" s="13">
        <f t="shared" si="7"/>
        <v>118553218910.85605</v>
      </c>
      <c r="T23" s="13">
        <f t="shared" si="7"/>
        <v>117119747047.76347</v>
      </c>
      <c r="U23" s="13">
        <f t="shared" si="7"/>
        <v>115616162749.64867</v>
      </c>
      <c r="V23" s="13">
        <f t="shared" si="7"/>
        <v>114016796017.53932</v>
      </c>
      <c r="W23" s="13">
        <f t="shared" si="7"/>
        <v>112330956260.70721</v>
      </c>
      <c r="X23" s="13">
        <f t="shared" si="7"/>
        <v>110480437349.23828</v>
      </c>
    </row>
    <row r="24" spans="1:24" s="16" customFormat="1" ht="15.75">
      <c r="A24" s="8" t="s">
        <v>49</v>
      </c>
      <c r="B24" s="18" t="s">
        <v>17</v>
      </c>
      <c r="C24" s="18"/>
      <c r="D24" s="11">
        <v>10434852943.663685</v>
      </c>
      <c r="E24" s="11">
        <v>10369264067.13298</v>
      </c>
      <c r="F24" s="11">
        <v>10304901044.97192</v>
      </c>
      <c r="G24" s="11">
        <v>10237989152.562748</v>
      </c>
      <c r="H24" s="11">
        <v>10169718618.388538</v>
      </c>
      <c r="I24" s="11">
        <v>10100644882.408064</v>
      </c>
      <c r="J24" s="11">
        <v>10030910448.167593</v>
      </c>
      <c r="K24" s="11">
        <v>9958907292.6961155</v>
      </c>
      <c r="L24" s="11">
        <v>9886598078.4718456</v>
      </c>
      <c r="M24" s="11">
        <v>9808195218.2859173</v>
      </c>
      <c r="N24" s="11">
        <v>9721070493.3246822</v>
      </c>
      <c r="O24" s="11">
        <v>9633950626.4388866</v>
      </c>
      <c r="P24" s="11">
        <v>9546286655.1036835</v>
      </c>
      <c r="Q24" s="11">
        <v>9456247084.8777695</v>
      </c>
      <c r="R24" s="11">
        <v>9364602730.3977985</v>
      </c>
      <c r="S24" s="11">
        <v>9267507615.2728825</v>
      </c>
      <c r="T24" s="11">
        <v>9167462028.9967175</v>
      </c>
      <c r="U24" s="11">
        <v>9066368717.7837486</v>
      </c>
      <c r="V24" s="11">
        <v>8962668239.4173737</v>
      </c>
      <c r="W24" s="11">
        <v>8855518527.4877968</v>
      </c>
      <c r="X24" s="11">
        <v>8744535794.0351677</v>
      </c>
    </row>
    <row r="25" spans="1:24" s="16" customFormat="1" ht="15.75">
      <c r="A25" s="8" t="s">
        <v>51</v>
      </c>
      <c r="B25" s="18" t="s">
        <v>18</v>
      </c>
      <c r="C25" s="18"/>
      <c r="D25" s="11">
        <v>17029085460.116961</v>
      </c>
      <c r="E25" s="11">
        <v>16971095597.956297</v>
      </c>
      <c r="F25" s="11">
        <v>16902595073.279015</v>
      </c>
      <c r="G25" s="11">
        <v>16824671196.000626</v>
      </c>
      <c r="H25" s="11">
        <v>16748921938.553261</v>
      </c>
      <c r="I25" s="11">
        <v>16680240195.556726</v>
      </c>
      <c r="J25" s="11">
        <v>16580932556.606592</v>
      </c>
      <c r="K25" s="11">
        <v>16481443699.337206</v>
      </c>
      <c r="L25" s="11">
        <v>16369269559.720175</v>
      </c>
      <c r="M25" s="11">
        <v>16234986785.15439</v>
      </c>
      <c r="N25" s="11">
        <v>16084213143.536669</v>
      </c>
      <c r="O25" s="11">
        <v>15921841529.486814</v>
      </c>
      <c r="P25" s="11">
        <v>15762550626.864246</v>
      </c>
      <c r="Q25" s="11">
        <v>15612139421.885027</v>
      </c>
      <c r="R25" s="11">
        <v>15457378977.243763</v>
      </c>
      <c r="S25" s="11">
        <v>15287939848.743078</v>
      </c>
      <c r="T25" s="11">
        <v>15128830164.43976</v>
      </c>
      <c r="U25" s="11">
        <v>14970989008.371208</v>
      </c>
      <c r="V25" s="11">
        <v>14810429577.513874</v>
      </c>
      <c r="W25" s="11">
        <v>14655306696.234102</v>
      </c>
      <c r="X25" s="11">
        <v>14497465540.16555</v>
      </c>
    </row>
    <row r="26" spans="1:24" s="16" customFormat="1" ht="15.75">
      <c r="A26" s="8" t="s">
        <v>52</v>
      </c>
      <c r="B26" s="18" t="s">
        <v>19</v>
      </c>
      <c r="C26" s="18"/>
      <c r="D26" s="11">
        <v>10693318516.486475</v>
      </c>
      <c r="E26" s="11">
        <v>10492828713.021177</v>
      </c>
      <c r="F26" s="11">
        <v>10285920415.2757</v>
      </c>
      <c r="G26" s="11">
        <v>10075708993.008532</v>
      </c>
      <c r="H26" s="11">
        <v>9859175927.3345013</v>
      </c>
      <c r="I26" s="11">
        <v>9644163590.2854271</v>
      </c>
      <c r="J26" s="11">
        <v>9398612643.6538982</v>
      </c>
      <c r="K26" s="11">
        <v>9131771496.2730122</v>
      </c>
      <c r="L26" s="11">
        <v>8868133224.2642384</v>
      </c>
      <c r="M26" s="11">
        <v>8613474897.2642689</v>
      </c>
      <c r="N26" s="11">
        <v>8361645635.2481518</v>
      </c>
      <c r="O26" s="11">
        <v>8123698331.7413921</v>
      </c>
      <c r="P26" s="11">
        <v>7897594020.9898605</v>
      </c>
      <c r="Q26" s="11">
        <v>7658015544.8797989</v>
      </c>
      <c r="R26" s="11">
        <v>7437977157.2467976</v>
      </c>
      <c r="S26" s="11">
        <v>7214540493.3569164</v>
      </c>
      <c r="T26" s="11">
        <v>7004696934.4945574</v>
      </c>
      <c r="U26" s="11">
        <v>6794853375.6321974</v>
      </c>
      <c r="V26" s="11">
        <v>6612196026.8248796</v>
      </c>
      <c r="W26" s="11">
        <v>6422742125.5038023</v>
      </c>
      <c r="X26" s="11">
        <v>6201854168.8065815</v>
      </c>
    </row>
    <row r="27" spans="1:24" s="16" customFormat="1" ht="15.75">
      <c r="A27" s="8" t="s">
        <v>52</v>
      </c>
      <c r="B27" s="18" t="s">
        <v>20</v>
      </c>
      <c r="C27" s="18"/>
      <c r="D27" s="11">
        <v>68804284336.274628</v>
      </c>
      <c r="E27" s="11">
        <v>68517552729.339333</v>
      </c>
      <c r="F27" s="11">
        <v>68244364197.462425</v>
      </c>
      <c r="G27" s="11">
        <v>67950661245.125534</v>
      </c>
      <c r="H27" s="11">
        <v>67637564745.759171</v>
      </c>
      <c r="I27" s="11">
        <v>67289275257.355675</v>
      </c>
      <c r="J27" s="11">
        <v>66918563426.978928</v>
      </c>
      <c r="K27" s="11">
        <v>66537744242.276497</v>
      </c>
      <c r="L27" s="11">
        <v>66146094008.881256</v>
      </c>
      <c r="M27" s="11">
        <v>65776795453.699524</v>
      </c>
      <c r="N27" s="11">
        <v>65358885105.172173</v>
      </c>
      <c r="O27" s="11">
        <v>64916785820.677803</v>
      </c>
      <c r="P27" s="11">
        <v>64456837845.14299</v>
      </c>
      <c r="Q27" s="11">
        <v>63938114678.265343</v>
      </c>
      <c r="R27" s="11">
        <v>63367926364.156975</v>
      </c>
      <c r="S27" s="11">
        <v>62730012928.031151</v>
      </c>
      <c r="T27" s="11">
        <v>62059823210.468941</v>
      </c>
      <c r="U27" s="11">
        <v>61331162886.735214</v>
      </c>
      <c r="V27" s="11">
        <v>60496757901.556892</v>
      </c>
      <c r="W27" s="11">
        <v>59536537310.483437</v>
      </c>
      <c r="X27" s="11">
        <v>58480352896.987389</v>
      </c>
    </row>
    <row r="28" spans="1:24" s="16" customFormat="1" ht="15.75">
      <c r="A28" s="8" t="s">
        <v>53</v>
      </c>
      <c r="B28" s="18" t="s">
        <v>21</v>
      </c>
      <c r="C28" s="18"/>
      <c r="D28" s="11">
        <v>2015513240.8112204</v>
      </c>
      <c r="E28" s="11">
        <v>1985929694.1174362</v>
      </c>
      <c r="F28" s="11">
        <v>1956295053.2152002</v>
      </c>
      <c r="G28" s="11">
        <v>1930237006.9046133</v>
      </c>
      <c r="H28" s="11">
        <v>1904434431.6362867</v>
      </c>
      <c r="I28" s="11">
        <v>1881186566.7905674</v>
      </c>
      <c r="J28" s="11">
        <v>1854259918.9362941</v>
      </c>
      <c r="K28" s="11">
        <v>1827384365.290473</v>
      </c>
      <c r="L28" s="11">
        <v>1795808144.4670558</v>
      </c>
      <c r="M28" s="11">
        <v>1761217365.3449633</v>
      </c>
      <c r="N28" s="11">
        <v>1727955035.6426256</v>
      </c>
      <c r="O28" s="11">
        <v>1689174531.427458</v>
      </c>
      <c r="P28" s="11">
        <v>1653715150.7616792</v>
      </c>
      <c r="Q28" s="11">
        <v>1618562335.3466129</v>
      </c>
      <c r="R28" s="11">
        <v>1584124838.8498762</v>
      </c>
      <c r="S28" s="11">
        <v>1544935580.9670916</v>
      </c>
      <c r="T28" s="11">
        <v>1510804649.7210681</v>
      </c>
      <c r="U28" s="11">
        <v>1478053262.1032519</v>
      </c>
      <c r="V28" s="11">
        <v>1444842026.6093667</v>
      </c>
      <c r="W28" s="11">
        <v>1415922704.6254604</v>
      </c>
      <c r="X28" s="11">
        <v>1379543628.2075429</v>
      </c>
    </row>
    <row r="29" spans="1:24" s="16" customFormat="1" ht="15.75">
      <c r="A29" s="8" t="s">
        <v>54</v>
      </c>
      <c r="B29" s="18" t="s">
        <v>22</v>
      </c>
      <c r="C29" s="18"/>
      <c r="D29" s="11">
        <v>17615461766.659309</v>
      </c>
      <c r="E29" s="11">
        <v>17571224831.304607</v>
      </c>
      <c r="F29" s="11">
        <v>17533400942.791267</v>
      </c>
      <c r="G29" s="11">
        <v>17490603671.013195</v>
      </c>
      <c r="H29" s="11">
        <v>17440935277.619381</v>
      </c>
      <c r="I29" s="11">
        <v>17373729164.292046</v>
      </c>
      <c r="J29" s="11">
        <v>17299782807.85593</v>
      </c>
      <c r="K29" s="11">
        <v>17219030769.057552</v>
      </c>
      <c r="L29" s="11">
        <v>17124863683.295101</v>
      </c>
      <c r="M29" s="11">
        <v>17046598336.129089</v>
      </c>
      <c r="N29" s="11">
        <v>16938165493.107281</v>
      </c>
      <c r="O29" s="11">
        <v>16804015023.466539</v>
      </c>
      <c r="P29" s="11">
        <v>16668032254.728268</v>
      </c>
      <c r="Q29" s="11">
        <v>16543043280.575188</v>
      </c>
      <c r="R29" s="11">
        <v>16420671876.56144</v>
      </c>
      <c r="S29" s="11">
        <v>16296991687.478025</v>
      </c>
      <c r="T29" s="11">
        <v>16175929068.533943</v>
      </c>
      <c r="U29" s="11">
        <v>16055520842.124695</v>
      </c>
      <c r="V29" s="11">
        <v>15924642335.158115</v>
      </c>
      <c r="W29" s="11">
        <v>15816013174.375858</v>
      </c>
      <c r="X29" s="11">
        <v>15705420835.989101</v>
      </c>
    </row>
    <row r="30" spans="1:24" s="16" customFormat="1" ht="15.75">
      <c r="A30" s="8" t="s">
        <v>55</v>
      </c>
      <c r="B30" s="18" t="s">
        <v>23</v>
      </c>
      <c r="C30" s="18"/>
      <c r="D30" s="11">
        <v>361992239.71716624</v>
      </c>
      <c r="E30" s="11">
        <v>361981759.7367112</v>
      </c>
      <c r="F30" s="11">
        <v>361974773.08307457</v>
      </c>
      <c r="G30" s="11">
        <v>361968834.42748332</v>
      </c>
      <c r="H30" s="11">
        <v>361956953.62297422</v>
      </c>
      <c r="I30" s="11">
        <v>361940776.02647847</v>
      </c>
      <c r="J30" s="11">
        <v>361938732.43028975</v>
      </c>
      <c r="K30" s="11">
        <v>361937268.72635287</v>
      </c>
      <c r="L30" s="11">
        <v>361934428.65164953</v>
      </c>
      <c r="M30" s="11">
        <v>361930061.99312663</v>
      </c>
      <c r="N30" s="11">
        <v>358516571.66589594</v>
      </c>
      <c r="O30" s="11">
        <v>351898481.47519064</v>
      </c>
      <c r="P30" s="11">
        <v>344817609.32089931</v>
      </c>
      <c r="Q30" s="11">
        <v>336831001.36245686</v>
      </c>
      <c r="R30" s="11">
        <v>329789862.30739731</v>
      </c>
      <c r="S30" s="11">
        <v>323028074.1180197</v>
      </c>
      <c r="T30" s="11">
        <v>315749888.38504821</v>
      </c>
      <c r="U30" s="11">
        <v>308305451.73546535</v>
      </c>
      <c r="V30" s="11">
        <v>300770876.7739889</v>
      </c>
      <c r="W30" s="11">
        <v>293913850.01556289</v>
      </c>
      <c r="X30" s="11">
        <v>286452799.10363197</v>
      </c>
    </row>
    <row r="31" spans="1:24" s="16" customFormat="1" ht="15.75">
      <c r="A31" s="8" t="s">
        <v>56</v>
      </c>
      <c r="B31" s="18" t="s">
        <v>24</v>
      </c>
      <c r="C31" s="18"/>
      <c r="D31" s="11">
        <v>1346912531.5714612</v>
      </c>
      <c r="E31" s="11">
        <v>1331251529.5785131</v>
      </c>
      <c r="F31" s="11">
        <v>1315086190.2332499</v>
      </c>
      <c r="G31" s="11">
        <v>1299796805.2367446</v>
      </c>
      <c r="H31" s="11">
        <v>1285927528.0480747</v>
      </c>
      <c r="I31" s="11">
        <v>1273465086.6316526</v>
      </c>
      <c r="J31" s="11">
        <v>1260020514.5817745</v>
      </c>
      <c r="K31" s="11">
        <v>1245341643.2222824</v>
      </c>
      <c r="L31" s="11">
        <v>1225791934.8022718</v>
      </c>
      <c r="M31" s="11">
        <v>1203030393.7701485</v>
      </c>
      <c r="N31" s="11">
        <v>1175703272.4960129</v>
      </c>
      <c r="O31" s="11">
        <v>1149557362.3891423</v>
      </c>
      <c r="P31" s="11">
        <v>1121991344.4744363</v>
      </c>
      <c r="Q31" s="11">
        <v>1097199181.9974644</v>
      </c>
      <c r="R31" s="11">
        <v>1067881255.3852425</v>
      </c>
      <c r="S31" s="11">
        <v>1035802745.3708736</v>
      </c>
      <c r="T31" s="11">
        <v>1012881939.9117031</v>
      </c>
      <c r="U31" s="11">
        <v>987930513.00768447</v>
      </c>
      <c r="V31" s="11">
        <v>962368572.46665227</v>
      </c>
      <c r="W31" s="11">
        <v>940721882.42385721</v>
      </c>
      <c r="X31" s="11">
        <v>915770455.51983857</v>
      </c>
    </row>
    <row r="32" spans="1:24" s="16" customFormat="1" ht="15.75">
      <c r="A32" s="8" t="s">
        <v>57</v>
      </c>
      <c r="B32" s="18" t="s">
        <v>25</v>
      </c>
      <c r="C32" s="18"/>
      <c r="D32" s="11">
        <v>145165889.66914323</v>
      </c>
      <c r="E32" s="11">
        <v>142784793.23710272</v>
      </c>
      <c r="F32" s="11">
        <v>139859762.32272434</v>
      </c>
      <c r="G32" s="11">
        <v>136293871.25340271</v>
      </c>
      <c r="H32" s="11">
        <v>133018757.20189719</v>
      </c>
      <c r="I32" s="11">
        <v>129187758.92759559</v>
      </c>
      <c r="J32" s="11">
        <v>125282406.71266519</v>
      </c>
      <c r="K32" s="11">
        <v>120782222.97270462</v>
      </c>
      <c r="L32" s="11">
        <v>116220962.78151326</v>
      </c>
      <c r="M32" s="11">
        <v>111777429.66298415</v>
      </c>
      <c r="N32" s="11">
        <v>107747269.04771261</v>
      </c>
      <c r="O32" s="11">
        <v>103328963.15903966</v>
      </c>
      <c r="P32" s="11">
        <v>100196360.82707262</v>
      </c>
      <c r="Q32" s="11">
        <v>98506136.426707804</v>
      </c>
      <c r="R32" s="11">
        <v>97928123.054915056</v>
      </c>
      <c r="S32" s="11">
        <v>96727395.430356354</v>
      </c>
      <c r="T32" s="11">
        <v>95495686.997202322</v>
      </c>
      <c r="U32" s="11">
        <v>94579097.6457607</v>
      </c>
      <c r="V32" s="11">
        <v>93789972.192539826</v>
      </c>
      <c r="W32" s="11">
        <v>87917338.631806478</v>
      </c>
      <c r="X32" s="11">
        <v>79664936.3879724</v>
      </c>
    </row>
    <row r="33" spans="1:24" s="16" customFormat="1" ht="15.75">
      <c r="A33" s="8" t="s">
        <v>58</v>
      </c>
      <c r="B33" s="18" t="s">
        <v>26</v>
      </c>
      <c r="C33" s="18"/>
      <c r="D33" s="11">
        <v>6165892411.6271486</v>
      </c>
      <c r="E33" s="11">
        <v>6085029544.6686907</v>
      </c>
      <c r="F33" s="11">
        <v>6004878081.2318592</v>
      </c>
      <c r="G33" s="11">
        <v>5926623693.852706</v>
      </c>
      <c r="H33" s="11">
        <v>5851135875.7243309</v>
      </c>
      <c r="I33" s="11">
        <v>5777070864.6392126</v>
      </c>
      <c r="J33" s="11">
        <v>5692018621.3867178</v>
      </c>
      <c r="K33" s="11">
        <v>5610207216.3994217</v>
      </c>
      <c r="L33" s="11">
        <v>5526182556.0115023</v>
      </c>
      <c r="M33" s="11">
        <v>5434332456.8856668</v>
      </c>
      <c r="N33" s="11">
        <v>5322167834.9755468</v>
      </c>
      <c r="O33" s="11">
        <v>5202256819.1632481</v>
      </c>
      <c r="P33" s="11">
        <v>5086139955.4663019</v>
      </c>
      <c r="Q33" s="11">
        <v>4969232643.4119911</v>
      </c>
      <c r="R33" s="11">
        <v>4863786832.5394745</v>
      </c>
      <c r="S33" s="11">
        <v>4755732542.0876532</v>
      </c>
      <c r="T33" s="11">
        <v>4648073475.8145151</v>
      </c>
      <c r="U33" s="11">
        <v>4528399594.5094252</v>
      </c>
      <c r="V33" s="11">
        <v>4408330489.0256529</v>
      </c>
      <c r="W33" s="11">
        <v>4306362650.9255447</v>
      </c>
      <c r="X33" s="11">
        <v>4189376294.0354958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451430325717.7229</v>
      </c>
      <c r="E35" s="11">
        <v>453479414723.00372</v>
      </c>
      <c r="F35" s="11">
        <v>472008283775.6203</v>
      </c>
      <c r="G35" s="11">
        <v>490730563434.96307</v>
      </c>
      <c r="H35" s="11">
        <v>510057666641.11267</v>
      </c>
      <c r="I35" s="11">
        <v>531385340040.54651</v>
      </c>
      <c r="J35" s="11">
        <v>552494346465.36548</v>
      </c>
      <c r="K35" s="11">
        <v>577829142022.70959</v>
      </c>
      <c r="L35" s="11">
        <v>607644284315.24597</v>
      </c>
      <c r="M35" s="11">
        <v>631654449840.95703</v>
      </c>
      <c r="N35" s="11">
        <v>644739906972.31213</v>
      </c>
      <c r="O35" s="11">
        <v>669909206855.85974</v>
      </c>
      <c r="P35" s="11">
        <v>691830404900.67651</v>
      </c>
      <c r="Q35" s="11">
        <v>720581456535.58899</v>
      </c>
      <c r="R35" s="11">
        <v>741904477446.20105</v>
      </c>
      <c r="S35" s="11">
        <v>764765478232.97925</v>
      </c>
      <c r="T35" s="11">
        <v>792023080956.16101</v>
      </c>
      <c r="U35" s="11">
        <v>822373924104.44055</v>
      </c>
      <c r="V35" s="11">
        <v>834284960128.974</v>
      </c>
      <c r="W35" s="11">
        <v>853265785238.54517</v>
      </c>
      <c r="X35" s="11">
        <v>874477146417.43921</v>
      </c>
    </row>
    <row r="36" spans="1:24" ht="15.75">
      <c r="A36" s="25">
        <v>5</v>
      </c>
      <c r="B36" s="9" t="s">
        <v>9</v>
      </c>
      <c r="C36" s="10"/>
      <c r="D36" s="11">
        <v>17096153.000000007</v>
      </c>
      <c r="E36" s="11">
        <v>17320633</v>
      </c>
      <c r="F36" s="11">
        <v>17529468.999999996</v>
      </c>
      <c r="G36" s="11">
        <v>17727413</v>
      </c>
      <c r="H36" s="11">
        <v>17921818.000000004</v>
      </c>
      <c r="I36" s="11">
        <v>18118416.000000007</v>
      </c>
      <c r="J36" s="11">
        <v>18319637</v>
      </c>
      <c r="K36" s="11">
        <v>18525152.999999996</v>
      </c>
      <c r="L36" s="11">
        <v>18734878</v>
      </c>
      <c r="M36" s="11">
        <v>18947893.999999996</v>
      </c>
      <c r="N36" s="11">
        <v>19164351</v>
      </c>
      <c r="O36" s="11">
        <v>19382188.000000004</v>
      </c>
      <c r="P36" s="11">
        <v>19604050.999999996</v>
      </c>
      <c r="Q36" s="11">
        <v>19840119.999999993</v>
      </c>
      <c r="R36" s="11">
        <v>20103822</v>
      </c>
      <c r="S36" s="11">
        <v>20403520</v>
      </c>
      <c r="T36" s="11">
        <v>20744295.000000004</v>
      </c>
      <c r="U36" s="11">
        <v>21119988</v>
      </c>
      <c r="V36" s="11">
        <v>21513817.000000007</v>
      </c>
      <c r="W36" s="11">
        <v>21902300.000000004</v>
      </c>
      <c r="X36" s="11">
        <v>22268384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483438.79411442205</v>
      </c>
      <c r="E39" s="11">
        <f t="shared" si="8"/>
        <v>482057.46079173399</v>
      </c>
      <c r="F39" s="11">
        <f t="shared" si="8"/>
        <v>481020.99984211242</v>
      </c>
      <c r="G39" s="11">
        <f t="shared" si="8"/>
        <v>479771.38199570752</v>
      </c>
      <c r="H39" s="11">
        <f t="shared" si="8"/>
        <v>480795.24145728064</v>
      </c>
      <c r="I39" s="11">
        <f t="shared" si="8"/>
        <v>481411.33026081388</v>
      </c>
      <c r="J39" s="11">
        <f t="shared" si="8"/>
        <v>481599.19783936825</v>
      </c>
      <c r="K39" s="11">
        <f t="shared" si="8"/>
        <v>481895.64104426512</v>
      </c>
      <c r="L39" s="11">
        <f t="shared" si="8"/>
        <v>483070.80088017008</v>
      </c>
      <c r="M39" s="11">
        <f t="shared" si="8"/>
        <v>483305.7122448798</v>
      </c>
      <c r="N39" s="11">
        <f t="shared" si="8"/>
        <v>484778.08899433014</v>
      </c>
      <c r="O39" s="11">
        <f t="shared" si="8"/>
        <v>486204.36983945908</v>
      </c>
      <c r="P39" s="11">
        <f t="shared" si="8"/>
        <v>488555.88565594458</v>
      </c>
      <c r="Q39" s="11">
        <f t="shared" si="8"/>
        <v>491166.2915732009</v>
      </c>
      <c r="R39" s="11">
        <f t="shared" si="8"/>
        <v>493813.54089637782</v>
      </c>
      <c r="S39" s="11">
        <f t="shared" si="8"/>
        <v>498661.37391376653</v>
      </c>
      <c r="T39" s="11">
        <f t="shared" si="8"/>
        <v>502163.09266156005</v>
      </c>
      <c r="U39" s="11">
        <f t="shared" si="8"/>
        <v>506020.59048972151</v>
      </c>
      <c r="V39" s="11">
        <f t="shared" si="8"/>
        <v>509044.8141411125</v>
      </c>
      <c r="W39" s="11">
        <f t="shared" si="8"/>
        <v>512281.76180402975</v>
      </c>
      <c r="X39" s="11">
        <f t="shared" si="8"/>
        <v>515734.07551802584</v>
      </c>
    </row>
    <row r="40" spans="1:24" ht="15.75">
      <c r="B40" s="20" t="s">
        <v>5</v>
      </c>
      <c r="C40" s="7"/>
      <c r="D40" s="11">
        <f t="shared" ref="D40:X40" si="9">+D8/D36</f>
        <v>77258.386699619674</v>
      </c>
      <c r="E40" s="11">
        <f t="shared" si="9"/>
        <v>78244.048258675553</v>
      </c>
      <c r="F40" s="11">
        <f t="shared" si="9"/>
        <v>79536.419949871866</v>
      </c>
      <c r="G40" s="11">
        <f t="shared" si="9"/>
        <v>81064.218585716604</v>
      </c>
      <c r="H40" s="11">
        <f t="shared" si="9"/>
        <v>83112.663409020097</v>
      </c>
      <c r="I40" s="11">
        <f t="shared" si="9"/>
        <v>85170.042319815329</v>
      </c>
      <c r="J40" s="11">
        <f t="shared" si="9"/>
        <v>87483.523530810693</v>
      </c>
      <c r="K40" s="11">
        <f t="shared" si="9"/>
        <v>90194.249862793367</v>
      </c>
      <c r="L40" s="11">
        <f t="shared" si="9"/>
        <v>92997.322873039899</v>
      </c>
      <c r="M40" s="11">
        <f t="shared" si="9"/>
        <v>96139.41745035979</v>
      </c>
      <c r="N40" s="11">
        <f t="shared" si="9"/>
        <v>98378.71009535031</v>
      </c>
      <c r="O40" s="11">
        <f t="shared" si="9"/>
        <v>101098.26875674078</v>
      </c>
      <c r="P40" s="11">
        <f t="shared" si="9"/>
        <v>104649.61984362722</v>
      </c>
      <c r="Q40" s="11">
        <f t="shared" si="9"/>
        <v>108549.31081009828</v>
      </c>
      <c r="R40" s="11">
        <f t="shared" si="9"/>
        <v>112597.51608276034</v>
      </c>
      <c r="S40" s="11">
        <f t="shared" si="9"/>
        <v>116961.65304864898</v>
      </c>
      <c r="T40" s="11">
        <f t="shared" si="9"/>
        <v>121278.75825590461</v>
      </c>
      <c r="U40" s="11">
        <f t="shared" si="9"/>
        <v>126109.47852657882</v>
      </c>
      <c r="V40" s="11">
        <f t="shared" si="9"/>
        <v>130480.61461336276</v>
      </c>
      <c r="W40" s="11">
        <f t="shared" si="9"/>
        <v>134754.74440559288</v>
      </c>
      <c r="X40" s="11">
        <f t="shared" si="9"/>
        <v>139366.32651121443</v>
      </c>
    </row>
    <row r="41" spans="1:24" ht="15.75">
      <c r="B41" s="20" t="s">
        <v>38</v>
      </c>
      <c r="C41" s="7"/>
      <c r="D41" s="37">
        <f>+D9/D36</f>
        <v>230355.73406182128</v>
      </c>
      <c r="E41" s="37">
        <f t="shared" ref="E41:X41" si="10">+E9/E36</f>
        <v>230718.74585277977</v>
      </c>
      <c r="F41" s="37">
        <f t="shared" si="10"/>
        <v>230542.95945833882</v>
      </c>
      <c r="G41" s="37">
        <f t="shared" si="10"/>
        <v>230452.51938609337</v>
      </c>
      <c r="H41" s="37">
        <f t="shared" si="10"/>
        <v>230928.68033519085</v>
      </c>
      <c r="I41" s="37">
        <f t="shared" si="10"/>
        <v>232079.36699097388</v>
      </c>
      <c r="J41" s="37">
        <f t="shared" si="10"/>
        <v>231984.83490087188</v>
      </c>
      <c r="K41" s="37">
        <f t="shared" si="10"/>
        <v>231967.87678409342</v>
      </c>
      <c r="L41" s="37">
        <f t="shared" si="10"/>
        <v>232403.07398723459</v>
      </c>
      <c r="M41" s="37">
        <f t="shared" si="10"/>
        <v>232369.57581895395</v>
      </c>
      <c r="N41" s="37">
        <f t="shared" si="10"/>
        <v>233654.7890460052</v>
      </c>
      <c r="O41" s="37">
        <f t="shared" si="10"/>
        <v>234605.41045324749</v>
      </c>
      <c r="P41" s="37">
        <f t="shared" si="10"/>
        <v>236246.56203013807</v>
      </c>
      <c r="Q41" s="37">
        <f t="shared" si="10"/>
        <v>237746.95329553384</v>
      </c>
      <c r="R41" s="37">
        <f t="shared" si="10"/>
        <v>238722.6374367731</v>
      </c>
      <c r="S41" s="37">
        <f t="shared" si="10"/>
        <v>241502.64042307329</v>
      </c>
      <c r="T41" s="37">
        <f t="shared" si="10"/>
        <v>244405.06348664142</v>
      </c>
      <c r="U41" s="37">
        <f t="shared" si="10"/>
        <v>247211.94143309837</v>
      </c>
      <c r="V41" s="37">
        <f t="shared" si="10"/>
        <v>249544.05537327414</v>
      </c>
      <c r="W41" s="37">
        <f t="shared" si="10"/>
        <v>252048.93847968726</v>
      </c>
      <c r="X41" s="37">
        <f t="shared" si="10"/>
        <v>254340.06580454097</v>
      </c>
    </row>
    <row r="42" spans="1:24" ht="15.75">
      <c r="B42" s="20" t="s">
        <v>10</v>
      </c>
      <c r="C42" s="9"/>
      <c r="D42" s="11">
        <f t="shared" ref="D42:X42" si="11">+D10/D36</f>
        <v>175824.67335298104</v>
      </c>
      <c r="E42" s="11">
        <f t="shared" si="11"/>
        <v>173094.66668027861</v>
      </c>
      <c r="F42" s="11">
        <f t="shared" si="11"/>
        <v>170941.6204339017</v>
      </c>
      <c r="G42" s="11">
        <f t="shared" si="11"/>
        <v>168254.64402389762</v>
      </c>
      <c r="H42" s="11">
        <f t="shared" si="11"/>
        <v>166753.89771306969</v>
      </c>
      <c r="I42" s="11">
        <f t="shared" si="11"/>
        <v>164161.92095002468</v>
      </c>
      <c r="J42" s="11">
        <f t="shared" si="11"/>
        <v>162130.83940768559</v>
      </c>
      <c r="K42" s="11">
        <f t="shared" si="11"/>
        <v>159733.51439737834</v>
      </c>
      <c r="L42" s="11">
        <f t="shared" si="11"/>
        <v>157670.40401989565</v>
      </c>
      <c r="M42" s="11">
        <f t="shared" si="11"/>
        <v>154796.71897556607</v>
      </c>
      <c r="N42" s="11">
        <f t="shared" si="11"/>
        <v>152744.58985297463</v>
      </c>
      <c r="O42" s="11">
        <f t="shared" si="11"/>
        <v>150500.69062947077</v>
      </c>
      <c r="P42" s="11">
        <f t="shared" si="11"/>
        <v>147659.70378217936</v>
      </c>
      <c r="Q42" s="11">
        <f t="shared" si="11"/>
        <v>144870.02746756875</v>
      </c>
      <c r="R42" s="11">
        <f t="shared" si="11"/>
        <v>142493.3873768443</v>
      </c>
      <c r="S42" s="11">
        <f t="shared" si="11"/>
        <v>140197.08044204427</v>
      </c>
      <c r="T42" s="11">
        <f t="shared" si="11"/>
        <v>136479.270919014</v>
      </c>
      <c r="U42" s="11">
        <f t="shared" si="11"/>
        <v>132699.17053004427</v>
      </c>
      <c r="V42" s="11">
        <f t="shared" si="11"/>
        <v>129020.14415447558</v>
      </c>
      <c r="W42" s="11">
        <f t="shared" si="11"/>
        <v>125478.0789187496</v>
      </c>
      <c r="X42" s="11">
        <f t="shared" si="11"/>
        <v>122027.68320227048</v>
      </c>
    </row>
    <row r="43" spans="1:24" ht="15.75">
      <c r="B43" s="26" t="s">
        <v>32</v>
      </c>
      <c r="C43" s="9"/>
      <c r="D43" s="11">
        <f t="shared" ref="D43:X43" si="12">+D11/D36</f>
        <v>95144.742889004498</v>
      </c>
      <c r="E43" s="11">
        <f t="shared" si="12"/>
        <v>93804.677418331368</v>
      </c>
      <c r="F43" s="11">
        <f t="shared" si="12"/>
        <v>92942.929656608874</v>
      </c>
      <c r="G43" s="11">
        <f t="shared" si="12"/>
        <v>91467.91441023309</v>
      </c>
      <c r="H43" s="11">
        <f t="shared" si="12"/>
        <v>91146.947589203439</v>
      </c>
      <c r="I43" s="11">
        <f t="shared" si="12"/>
        <v>89740.549226413495</v>
      </c>
      <c r="J43" s="11">
        <f t="shared" si="12"/>
        <v>88901.879554107916</v>
      </c>
      <c r="K43" s="11">
        <f t="shared" si="12"/>
        <v>87705.67642744488</v>
      </c>
      <c r="L43" s="11">
        <f t="shared" si="12"/>
        <v>86847.035043158146</v>
      </c>
      <c r="M43" s="11">
        <f t="shared" si="12"/>
        <v>85165.970839784466</v>
      </c>
      <c r="N43" s="11">
        <f t="shared" si="12"/>
        <v>84337.432165918784</v>
      </c>
      <c r="O43" s="11">
        <f t="shared" si="12"/>
        <v>83305.636015143231</v>
      </c>
      <c r="P43" s="11">
        <f t="shared" si="12"/>
        <v>81669.240275109012</v>
      </c>
      <c r="Q43" s="11">
        <f t="shared" si="12"/>
        <v>80093.490226601323</v>
      </c>
      <c r="R43" s="11">
        <f t="shared" si="12"/>
        <v>78989.42159749374</v>
      </c>
      <c r="S43" s="11">
        <f t="shared" si="12"/>
        <v>78068.455190310706</v>
      </c>
      <c r="T43" s="11">
        <f t="shared" si="12"/>
        <v>75815.007167393735</v>
      </c>
      <c r="U43" s="11">
        <f t="shared" si="12"/>
        <v>73560.295320182835</v>
      </c>
      <c r="V43" s="11">
        <f t="shared" si="12"/>
        <v>71406.434660321887</v>
      </c>
      <c r="W43" s="11">
        <f t="shared" si="12"/>
        <v>69340.917028716358</v>
      </c>
      <c r="X43" s="11">
        <f t="shared" si="12"/>
        <v>67282.858035588564</v>
      </c>
    </row>
    <row r="44" spans="1:24" ht="15.75">
      <c r="B44" s="26" t="s">
        <v>33</v>
      </c>
      <c r="C44" s="9"/>
      <c r="D44" s="11">
        <f t="shared" ref="D44:X44" si="13">+D12/D36</f>
        <v>80679.930463976547</v>
      </c>
      <c r="E44" s="11">
        <f t="shared" si="13"/>
        <v>79289.989261947238</v>
      </c>
      <c r="F44" s="11">
        <f t="shared" si="13"/>
        <v>77998.690777292853</v>
      </c>
      <c r="G44" s="11">
        <f t="shared" si="13"/>
        <v>76786.729613664502</v>
      </c>
      <c r="H44" s="11">
        <f t="shared" si="13"/>
        <v>75606.950123866234</v>
      </c>
      <c r="I44" s="11">
        <f t="shared" si="13"/>
        <v>74421.371723611155</v>
      </c>
      <c r="J44" s="11">
        <f t="shared" si="13"/>
        <v>73228.959853577704</v>
      </c>
      <c r="K44" s="11">
        <f t="shared" si="13"/>
        <v>72027.837969933462</v>
      </c>
      <c r="L44" s="11">
        <f t="shared" si="13"/>
        <v>70823.368976737518</v>
      </c>
      <c r="M44" s="11">
        <f t="shared" si="13"/>
        <v>69630.748135781643</v>
      </c>
      <c r="N44" s="11">
        <f t="shared" si="13"/>
        <v>68407.157687055864</v>
      </c>
      <c r="O44" s="11">
        <f t="shared" si="13"/>
        <v>67195.054614327586</v>
      </c>
      <c r="P44" s="11">
        <f t="shared" si="13"/>
        <v>65990.463507070337</v>
      </c>
      <c r="Q44" s="11">
        <f t="shared" si="13"/>
        <v>64776.537240967416</v>
      </c>
      <c r="R44" s="11">
        <f t="shared" si="13"/>
        <v>63503.965779350576</v>
      </c>
      <c r="S44" s="11">
        <f t="shared" si="13"/>
        <v>62128.625251733545</v>
      </c>
      <c r="T44" s="11">
        <f t="shared" si="13"/>
        <v>60664.263751620267</v>
      </c>
      <c r="U44" s="11">
        <f t="shared" si="13"/>
        <v>59138.87520986145</v>
      </c>
      <c r="V44" s="11">
        <f t="shared" si="13"/>
        <v>57613.709494153671</v>
      </c>
      <c r="W44" s="11">
        <f t="shared" si="13"/>
        <v>56137.161890033247</v>
      </c>
      <c r="X44" s="11">
        <f t="shared" si="13"/>
        <v>54744.825166681905</v>
      </c>
    </row>
    <row r="45" spans="1:24" ht="15.75">
      <c r="B45" s="10" t="s">
        <v>31</v>
      </c>
      <c r="C45" s="9"/>
      <c r="D45" s="11">
        <f t="shared" ref="D45:X45" si="14">+D13/D36</f>
        <v>36543.161446852093</v>
      </c>
      <c r="E45" s="11">
        <f t="shared" si="14"/>
        <v>35952.525382661042</v>
      </c>
      <c r="F45" s="11">
        <f t="shared" si="14"/>
        <v>35770.052088948425</v>
      </c>
      <c r="G45" s="11">
        <f t="shared" si="14"/>
        <v>34923.596508001719</v>
      </c>
      <c r="H45" s="11">
        <f t="shared" si="14"/>
        <v>35206.263025327215</v>
      </c>
      <c r="I45" s="11">
        <f t="shared" si="14"/>
        <v>34397.242237422346</v>
      </c>
      <c r="J45" s="11">
        <f t="shared" si="14"/>
        <v>34156.943825561553</v>
      </c>
      <c r="K45" s="11">
        <f t="shared" si="14"/>
        <v>33558.666606346495</v>
      </c>
      <c r="L45" s="11">
        <f t="shared" si="14"/>
        <v>33296.863394247463</v>
      </c>
      <c r="M45" s="11">
        <f t="shared" si="14"/>
        <v>32208.622439247152</v>
      </c>
      <c r="N45" s="11">
        <f t="shared" si="14"/>
        <v>31969.130452623067</v>
      </c>
      <c r="O45" s="11">
        <f t="shared" si="14"/>
        <v>31623.707602084934</v>
      </c>
      <c r="P45" s="11">
        <f t="shared" si="14"/>
        <v>30668.904165935695</v>
      </c>
      <c r="Q45" s="11">
        <f t="shared" si="14"/>
        <v>29795.531973409692</v>
      </c>
      <c r="R45" s="11">
        <f t="shared" si="14"/>
        <v>29445.515722518856</v>
      </c>
      <c r="S45" s="11">
        <f t="shared" si="14"/>
        <v>29345.185759732725</v>
      </c>
      <c r="T45" s="11">
        <f t="shared" si="14"/>
        <v>28200.204083123477</v>
      </c>
      <c r="U45" s="11">
        <f t="shared" si="14"/>
        <v>27095.077593646343</v>
      </c>
      <c r="V45" s="11">
        <f t="shared" si="14"/>
        <v>26088.852937996016</v>
      </c>
      <c r="W45" s="11">
        <f t="shared" si="14"/>
        <v>25118.918457265434</v>
      </c>
      <c r="X45" s="11">
        <f t="shared" si="14"/>
        <v>24074.837257506249</v>
      </c>
    </row>
    <row r="46" spans="1:24" ht="15.75">
      <c r="B46" s="10" t="s">
        <v>11</v>
      </c>
      <c r="C46" s="9"/>
      <c r="D46" s="11">
        <f t="shared" ref="D46:X46" si="15">+D16/D36</f>
        <v>58601.581442152405</v>
      </c>
      <c r="E46" s="11">
        <f t="shared" si="15"/>
        <v>57852.15203567034</v>
      </c>
      <c r="F46" s="11">
        <f t="shared" si="15"/>
        <v>57172.877567660442</v>
      </c>
      <c r="G46" s="11">
        <f t="shared" si="15"/>
        <v>56544.317902231371</v>
      </c>
      <c r="H46" s="11">
        <f t="shared" si="15"/>
        <v>55940.684563876232</v>
      </c>
      <c r="I46" s="11">
        <f t="shared" si="15"/>
        <v>55343.306988991157</v>
      </c>
      <c r="J46" s="11">
        <f t="shared" si="15"/>
        <v>54744.935728546356</v>
      </c>
      <c r="K46" s="11">
        <f t="shared" si="15"/>
        <v>54147.009821098385</v>
      </c>
      <c r="L46" s="11">
        <f t="shared" si="15"/>
        <v>53550.171648910669</v>
      </c>
      <c r="M46" s="11">
        <f t="shared" si="15"/>
        <v>52957.348400537318</v>
      </c>
      <c r="N46" s="11">
        <f t="shared" si="15"/>
        <v>52368.301713295732</v>
      </c>
      <c r="O46" s="11">
        <f t="shared" si="15"/>
        <v>51681.928413058296</v>
      </c>
      <c r="P46" s="11">
        <f t="shared" si="15"/>
        <v>51000.33610917331</v>
      </c>
      <c r="Q46" s="11">
        <f t="shared" si="15"/>
        <v>50297.958253191631</v>
      </c>
      <c r="R46" s="11">
        <f t="shared" si="15"/>
        <v>49543.905874974873</v>
      </c>
      <c r="S46" s="11">
        <f t="shared" si="15"/>
        <v>48723.269430577973</v>
      </c>
      <c r="T46" s="11">
        <f t="shared" si="15"/>
        <v>47614.80308427025</v>
      </c>
      <c r="U46" s="11">
        <f t="shared" si="15"/>
        <v>46465.217726536495</v>
      </c>
      <c r="V46" s="11">
        <f t="shared" si="15"/>
        <v>45317.581722325871</v>
      </c>
      <c r="W46" s="11">
        <f t="shared" si="15"/>
        <v>44221.998571450938</v>
      </c>
      <c r="X46" s="11">
        <f t="shared" si="15"/>
        <v>43208.020778082318</v>
      </c>
    </row>
    <row r="47" spans="1:24" ht="15.75">
      <c r="B47" s="10" t="s">
        <v>12</v>
      </c>
      <c r="C47" s="9"/>
      <c r="D47" s="11">
        <f t="shared" ref="D47:X47" si="16">+D19/D36</f>
        <v>72806.084263805256</v>
      </c>
      <c r="E47" s="11">
        <f t="shared" si="16"/>
        <v>71563.427348182726</v>
      </c>
      <c r="F47" s="11">
        <f t="shared" si="16"/>
        <v>70408.656216983785</v>
      </c>
      <c r="G47" s="11">
        <f t="shared" si="16"/>
        <v>69327.403514059013</v>
      </c>
      <c r="H47" s="11">
        <f t="shared" si="16"/>
        <v>68275.506960349652</v>
      </c>
      <c r="I47" s="11">
        <f t="shared" si="16"/>
        <v>67218.153509451964</v>
      </c>
      <c r="J47" s="11">
        <f t="shared" si="16"/>
        <v>66158.824016425977</v>
      </c>
      <c r="K47" s="11">
        <f t="shared" si="16"/>
        <v>65091.617242566099</v>
      </c>
      <c r="L47" s="11">
        <f t="shared" si="16"/>
        <v>64022.102559024694</v>
      </c>
      <c r="M47" s="11">
        <f t="shared" si="16"/>
        <v>62962.337472401836</v>
      </c>
      <c r="N47" s="11">
        <f t="shared" si="16"/>
        <v>61876.486762993947</v>
      </c>
      <c r="O47" s="11">
        <f t="shared" si="16"/>
        <v>60802.767660479782</v>
      </c>
      <c r="P47" s="11">
        <f t="shared" si="16"/>
        <v>59734.707397086764</v>
      </c>
      <c r="Q47" s="11">
        <f t="shared" si="16"/>
        <v>58661.257126279183</v>
      </c>
      <c r="R47" s="11">
        <f t="shared" si="16"/>
        <v>57535.346080183743</v>
      </c>
      <c r="S47" s="11">
        <f t="shared" si="16"/>
        <v>56318.195536132713</v>
      </c>
      <c r="T47" s="11">
        <f t="shared" si="16"/>
        <v>55018.386316510354</v>
      </c>
      <c r="U47" s="11">
        <f t="shared" si="16"/>
        <v>53664.621969298591</v>
      </c>
      <c r="V47" s="11">
        <f t="shared" si="16"/>
        <v>52314.008561606955</v>
      </c>
      <c r="W47" s="11">
        <f t="shared" si="16"/>
        <v>51008.433114484229</v>
      </c>
      <c r="X47" s="11">
        <f t="shared" si="16"/>
        <v>49783.511523570742</v>
      </c>
    </row>
    <row r="48" spans="1:24" ht="15.75">
      <c r="B48" s="10" t="s">
        <v>16</v>
      </c>
      <c r="C48" s="9"/>
      <c r="D48" s="11">
        <f t="shared" ref="D48:X48" si="17">+D23/D36</f>
        <v>7873.8462001712969</v>
      </c>
      <c r="E48" s="11">
        <f t="shared" si="17"/>
        <v>7726.5619137645172</v>
      </c>
      <c r="F48" s="11">
        <f t="shared" si="17"/>
        <v>7590.0345603090682</v>
      </c>
      <c r="G48" s="11">
        <f t="shared" si="17"/>
        <v>7459.3260996054869</v>
      </c>
      <c r="H48" s="11">
        <f t="shared" si="17"/>
        <v>7331.4431635165811</v>
      </c>
      <c r="I48" s="11">
        <f t="shared" si="17"/>
        <v>7203.2182141591948</v>
      </c>
      <c r="J48" s="11">
        <f t="shared" si="17"/>
        <v>7070.1358371517226</v>
      </c>
      <c r="K48" s="11">
        <f t="shared" si="17"/>
        <v>6936.2207273673603</v>
      </c>
      <c r="L48" s="11">
        <f t="shared" si="17"/>
        <v>6801.2664177128154</v>
      </c>
      <c r="M48" s="11">
        <f t="shared" si="17"/>
        <v>6668.4106633797983</v>
      </c>
      <c r="N48" s="11">
        <f t="shared" si="17"/>
        <v>6530.6709240619084</v>
      </c>
      <c r="O48" s="11">
        <f t="shared" si="17"/>
        <v>6392.2869538478062</v>
      </c>
      <c r="P48" s="11">
        <f t="shared" si="17"/>
        <v>6255.7561099835675</v>
      </c>
      <c r="Q48" s="11">
        <f t="shared" si="17"/>
        <v>6115.2801146882384</v>
      </c>
      <c r="R48" s="11">
        <f t="shared" si="17"/>
        <v>5968.6196991668385</v>
      </c>
      <c r="S48" s="11">
        <f t="shared" si="17"/>
        <v>5810.4297156008397</v>
      </c>
      <c r="T48" s="11">
        <f t="shared" si="17"/>
        <v>5645.8774351099155</v>
      </c>
      <c r="U48" s="11">
        <f t="shared" si="17"/>
        <v>5474.2532405628581</v>
      </c>
      <c r="V48" s="11">
        <f t="shared" si="17"/>
        <v>5299.7009325467106</v>
      </c>
      <c r="W48" s="11">
        <f t="shared" si="17"/>
        <v>5128.7287755490152</v>
      </c>
      <c r="X48" s="11">
        <f t="shared" si="17"/>
        <v>4961.3136431111607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26405.374689716609</v>
      </c>
      <c r="E50" s="11">
        <f t="shared" ref="E50:X50" si="18">+E35/E36</f>
        <v>26181.457382244847</v>
      </c>
      <c r="F50" s="11">
        <f t="shared" si="18"/>
        <v>26926.559143098995</v>
      </c>
      <c r="G50" s="11">
        <f t="shared" si="18"/>
        <v>27682.017868877036</v>
      </c>
      <c r="H50" s="11">
        <f t="shared" si="18"/>
        <v>28460.15212525384</v>
      </c>
      <c r="I50" s="11">
        <f t="shared" si="18"/>
        <v>29328.465581127308</v>
      </c>
      <c r="J50" s="11">
        <f t="shared" si="18"/>
        <v>30158.585918780242</v>
      </c>
      <c r="K50" s="11">
        <f t="shared" si="18"/>
        <v>31191.598904619557</v>
      </c>
      <c r="L50" s="11">
        <f t="shared" si="18"/>
        <v>32433.85328237771</v>
      </c>
      <c r="M50" s="11">
        <f t="shared" si="18"/>
        <v>33336.393471536052</v>
      </c>
      <c r="N50" s="11">
        <f t="shared" si="18"/>
        <v>33642.66846147371</v>
      </c>
      <c r="O50" s="11">
        <f t="shared" si="18"/>
        <v>34563.136362925572</v>
      </c>
      <c r="P50" s="11">
        <f t="shared" si="18"/>
        <v>35290.175734631412</v>
      </c>
      <c r="Q50" s="11">
        <f t="shared" si="18"/>
        <v>36319.410191853138</v>
      </c>
      <c r="R50" s="11">
        <f t="shared" si="18"/>
        <v>36903.653317573197</v>
      </c>
      <c r="S50" s="11">
        <f t="shared" si="18"/>
        <v>37482.036346325498</v>
      </c>
      <c r="T50" s="11">
        <f t="shared" si="18"/>
        <v>38180.28431220058</v>
      </c>
      <c r="U50" s="11">
        <f t="shared" si="18"/>
        <v>38938.181409214842</v>
      </c>
      <c r="V50" s="11">
        <f t="shared" si="18"/>
        <v>38779.030245026894</v>
      </c>
      <c r="W50" s="11">
        <f t="shared" si="18"/>
        <v>38957.816541575317</v>
      </c>
      <c r="X50" s="11">
        <f t="shared" si="18"/>
        <v>39269.897017109062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-0.28573075630358158</v>
      </c>
      <c r="F53" s="32">
        <f>IFERROR(((F39/$D39)-1)*100,0)</f>
        <v>-0.50012417326553704</v>
      </c>
      <c r="G53" s="32">
        <f>IFERROR(((G39/$D39)-1)*100,0)</f>
        <v>-0.7586093965488705</v>
      </c>
      <c r="H53" s="32">
        <f t="shared" ref="H53:X53" si="19">IFERROR(((H39/$D39)-1)*100,0)</f>
        <v>-0.54682261525659248</v>
      </c>
      <c r="I53" s="32">
        <f t="shared" si="19"/>
        <v>-0.41938377273221805</v>
      </c>
      <c r="J53" s="32">
        <f t="shared" si="19"/>
        <v>-0.38052309774262438</v>
      </c>
      <c r="K53" s="32">
        <f t="shared" si="19"/>
        <v>-0.31920340050155538</v>
      </c>
      <c r="L53" s="32">
        <f t="shared" si="19"/>
        <v>-7.6119922259465511E-2</v>
      </c>
      <c r="M53" s="32">
        <f t="shared" si="19"/>
        <v>-2.7528173403223999E-2</v>
      </c>
      <c r="N53" s="32">
        <f t="shared" si="19"/>
        <v>0.27703504481089158</v>
      </c>
      <c r="O53" s="32">
        <f t="shared" si="19"/>
        <v>0.57206325985963424</v>
      </c>
      <c r="P53" s="32">
        <f t="shared" si="19"/>
        <v>1.0584776405659024</v>
      </c>
      <c r="Q53" s="32">
        <f t="shared" si="19"/>
        <v>1.5984438056805716</v>
      </c>
      <c r="R53" s="32">
        <f t="shared" si="19"/>
        <v>2.1460310815478723</v>
      </c>
      <c r="S53" s="32">
        <f t="shared" si="19"/>
        <v>3.1488122146319908</v>
      </c>
      <c r="T53" s="32">
        <f t="shared" si="19"/>
        <v>3.8731477024796401</v>
      </c>
      <c r="U53" s="32">
        <f t="shared" si="19"/>
        <v>4.6710765975381596</v>
      </c>
      <c r="V53" s="32">
        <f t="shared" si="19"/>
        <v>5.2966415476847217</v>
      </c>
      <c r="W53" s="32">
        <f t="shared" si="19"/>
        <v>5.9662087612234682</v>
      </c>
      <c r="X53" s="32">
        <f t="shared" si="19"/>
        <v>6.6803247477818406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1.2757987852996866</v>
      </c>
      <c r="F54" s="32">
        <f t="shared" ref="F54:I54" si="21">IFERROR(((F40/$D40)-1)*100,0)</f>
        <v>2.9485902405769648</v>
      </c>
      <c r="G54" s="32">
        <f t="shared" si="21"/>
        <v>4.9261084118854104</v>
      </c>
      <c r="H54" s="32">
        <f t="shared" si="21"/>
        <v>7.5775290677008611</v>
      </c>
      <c r="I54" s="32">
        <f t="shared" si="21"/>
        <v>10.240513629874437</v>
      </c>
      <c r="J54" s="32">
        <f t="shared" ref="J54:X54" si="22">IFERROR(((J40/$D40)-1)*100,0)</f>
        <v>13.234986217025613</v>
      </c>
      <c r="K54" s="32">
        <f t="shared" si="22"/>
        <v>16.743636148484796</v>
      </c>
      <c r="L54" s="32">
        <f t="shared" si="22"/>
        <v>20.371815728709365</v>
      </c>
      <c r="M54" s="32">
        <f t="shared" si="22"/>
        <v>24.438810538653222</v>
      </c>
      <c r="N54" s="32">
        <f t="shared" si="22"/>
        <v>27.337256572346469</v>
      </c>
      <c r="O54" s="32">
        <f t="shared" si="22"/>
        <v>30.857338698788105</v>
      </c>
      <c r="P54" s="32">
        <f t="shared" si="22"/>
        <v>35.454057888245273</v>
      </c>
      <c r="Q54" s="32">
        <f t="shared" si="22"/>
        <v>40.501653538453496</v>
      </c>
      <c r="R54" s="32">
        <f t="shared" si="22"/>
        <v>45.741479848057232</v>
      </c>
      <c r="S54" s="32">
        <f t="shared" si="22"/>
        <v>51.390234827702862</v>
      </c>
      <c r="T54" s="32">
        <f t="shared" si="22"/>
        <v>56.978113880938231</v>
      </c>
      <c r="U54" s="32">
        <f t="shared" si="22"/>
        <v>63.230794628021435</v>
      </c>
      <c r="V54" s="32">
        <f t="shared" si="22"/>
        <v>68.888608974804129</v>
      </c>
      <c r="W54" s="32">
        <f t="shared" si="22"/>
        <v>74.420862461856501</v>
      </c>
      <c r="X54" s="39">
        <f t="shared" si="22"/>
        <v>80.389900002792174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0.15758747766230208</v>
      </c>
      <c r="F55" s="32">
        <f t="shared" ref="F55:I55" si="23">IFERROR(((F41/$D41)-1)*100,0)</f>
        <v>8.1276638187488537E-2</v>
      </c>
      <c r="G55" s="32">
        <f t="shared" si="23"/>
        <v>4.2015591522504003E-2</v>
      </c>
      <c r="H55" s="32">
        <f t="shared" si="23"/>
        <v>0.24872238396973501</v>
      </c>
      <c r="I55" s="32">
        <f t="shared" si="23"/>
        <v>0.74824832825304277</v>
      </c>
      <c r="J55" s="32">
        <f t="shared" ref="J55:X55" si="24">IFERROR(((J41/$D41)-1)*100,0)</f>
        <v>0.70721089087948386</v>
      </c>
      <c r="K55" s="32">
        <f t="shared" si="24"/>
        <v>0.69984918275987074</v>
      </c>
      <c r="L55" s="32">
        <f t="shared" si="24"/>
        <v>0.88877315502979837</v>
      </c>
      <c r="M55" s="32">
        <f t="shared" si="24"/>
        <v>0.87423122560179589</v>
      </c>
      <c r="N55" s="32">
        <f t="shared" si="24"/>
        <v>1.4321566587522261</v>
      </c>
      <c r="O55" s="32">
        <f t="shared" si="24"/>
        <v>1.8448320415092034</v>
      </c>
      <c r="P55" s="32">
        <f t="shared" si="24"/>
        <v>2.5572742924366842</v>
      </c>
      <c r="Q55" s="32">
        <f t="shared" si="24"/>
        <v>3.2086109181588496</v>
      </c>
      <c r="R55" s="32">
        <f t="shared" si="24"/>
        <v>3.6321663139960547</v>
      </c>
      <c r="S55" s="32">
        <f t="shared" si="24"/>
        <v>4.8389966964141218</v>
      </c>
      <c r="T55" s="32">
        <f t="shared" si="24"/>
        <v>6.0989710032786526</v>
      </c>
      <c r="U55" s="32">
        <f t="shared" si="24"/>
        <v>7.3174681064172464</v>
      </c>
      <c r="V55" s="32">
        <f t="shared" si="24"/>
        <v>8.3298648456058046</v>
      </c>
      <c r="W55" s="32">
        <f t="shared" si="24"/>
        <v>9.4172626117672955</v>
      </c>
      <c r="X55" s="32">
        <f t="shared" si="24"/>
        <v>10.411866602931163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-1.5526869014690248</v>
      </c>
      <c r="F56" s="32">
        <f t="shared" ref="F56:I56" si="25">IFERROR(((F42/$D42)-1)*100,0)</f>
        <v>-2.7772284890165921</v>
      </c>
      <c r="G56" s="32">
        <f t="shared" si="25"/>
        <v>-4.3054419978281633</v>
      </c>
      <c r="H56" s="32">
        <f t="shared" si="25"/>
        <v>-5.1589890468336623</v>
      </c>
      <c r="I56" s="32">
        <f t="shared" si="25"/>
        <v>-6.6331716593282302</v>
      </c>
      <c r="J56" s="32">
        <f t="shared" ref="J56:X56" si="26">IFERROR(((J42/$D42)-1)*100,0)</f>
        <v>-7.7883460177423869</v>
      </c>
      <c r="K56" s="32">
        <f t="shared" si="26"/>
        <v>-9.1518207591368643</v>
      </c>
      <c r="L56" s="32">
        <f t="shared" si="26"/>
        <v>-10.325211465992234</v>
      </c>
      <c r="M56" s="32">
        <f t="shared" si="26"/>
        <v>-11.959615210090458</v>
      </c>
      <c r="N56" s="32">
        <f t="shared" si="26"/>
        <v>-13.126760345899481</v>
      </c>
      <c r="O56" s="32">
        <f t="shared" si="26"/>
        <v>-14.402974417970626</v>
      </c>
      <c r="P56" s="32">
        <f t="shared" si="26"/>
        <v>-16.018781115127357</v>
      </c>
      <c r="Q56" s="32">
        <f t="shared" si="26"/>
        <v>-17.605405029400256</v>
      </c>
      <c r="R56" s="32">
        <f t="shared" si="26"/>
        <v>-18.957115256072012</v>
      </c>
      <c r="S56" s="32">
        <f t="shared" si="26"/>
        <v>-20.263136129598681</v>
      </c>
      <c r="T56" s="32">
        <f t="shared" si="26"/>
        <v>-22.377634312437046</v>
      </c>
      <c r="U56" s="32">
        <f t="shared" si="26"/>
        <v>-24.527560325028517</v>
      </c>
      <c r="V56" s="32">
        <f t="shared" si="26"/>
        <v>-26.620000655165111</v>
      </c>
      <c r="W56" s="32">
        <f t="shared" si="26"/>
        <v>-28.634544557439291</v>
      </c>
      <c r="X56" s="32">
        <f t="shared" si="26"/>
        <v>-30.596951568173324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-1.4084493057450853</v>
      </c>
      <c r="F57" s="32">
        <f t="shared" ref="F57:I57" si="27">IFERROR(((F43/$D43)-1)*100,0)</f>
        <v>-2.3141722448756341</v>
      </c>
      <c r="G57" s="32">
        <f t="shared" si="27"/>
        <v>-3.8644578429948395</v>
      </c>
      <c r="H57" s="32">
        <f t="shared" si="27"/>
        <v>-4.2018036713440621</v>
      </c>
      <c r="I57" s="32">
        <f t="shared" si="27"/>
        <v>-5.6799708512487275</v>
      </c>
      <c r="J57" s="32">
        <f t="shared" ref="J57:X57" si="28">IFERROR(((J43/$D43)-1)*100,0)</f>
        <v>-6.5614380209944816</v>
      </c>
      <c r="K57" s="32">
        <f t="shared" si="28"/>
        <v>-7.818683655741232</v>
      </c>
      <c r="L57" s="32">
        <f t="shared" si="28"/>
        <v>-8.7211416983137173</v>
      </c>
      <c r="M57" s="32">
        <f t="shared" si="28"/>
        <v>-10.487990976927886</v>
      </c>
      <c r="N57" s="32">
        <f t="shared" si="28"/>
        <v>-11.358810161159905</v>
      </c>
      <c r="O57" s="32">
        <f t="shared" si="28"/>
        <v>-12.443259095957327</v>
      </c>
      <c r="P57" s="32">
        <f t="shared" si="28"/>
        <v>-14.163160469744462</v>
      </c>
      <c r="Q57" s="32">
        <f t="shared" si="28"/>
        <v>-15.819321389056572</v>
      </c>
      <c r="R57" s="32">
        <f t="shared" si="28"/>
        <v>-16.979730882616916</v>
      </c>
      <c r="S57" s="32">
        <f t="shared" si="28"/>
        <v>-17.947694407682533</v>
      </c>
      <c r="T57" s="32">
        <f t="shared" si="28"/>
        <v>-20.316136377772086</v>
      </c>
      <c r="U57" s="32">
        <f t="shared" si="28"/>
        <v>-22.685906665386646</v>
      </c>
      <c r="V57" s="32">
        <f t="shared" si="28"/>
        <v>-24.949679307427029</v>
      </c>
      <c r="W57" s="32">
        <f t="shared" si="28"/>
        <v>-27.12060075709153</v>
      </c>
      <c r="X57" s="32">
        <f t="shared" si="28"/>
        <v>-29.283682952319822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-1.7227843331495185</v>
      </c>
      <c r="F58" s="32">
        <f t="shared" ref="F58:I58" si="29">IFERROR(((F44/$D44)-1)*100,0)</f>
        <v>-3.3233044094911124</v>
      </c>
      <c r="G58" s="32">
        <f t="shared" si="29"/>
        <v>-4.825488604071559</v>
      </c>
      <c r="H58" s="32">
        <f t="shared" si="29"/>
        <v>-6.2877847203591575</v>
      </c>
      <c r="I58" s="32">
        <f t="shared" si="29"/>
        <v>-7.7572683867889847</v>
      </c>
      <c r="J58" s="32">
        <f t="shared" ref="J58:X58" si="30">IFERROR(((J44/$D44)-1)*100,0)</f>
        <v>-9.2352219040715333</v>
      </c>
      <c r="K58" s="32">
        <f t="shared" si="30"/>
        <v>-10.723971183770697</v>
      </c>
      <c r="L58" s="32">
        <f t="shared" si="30"/>
        <v>-12.216869090684169</v>
      </c>
      <c r="M58" s="32">
        <f t="shared" si="30"/>
        <v>-13.695081620240545</v>
      </c>
      <c r="N58" s="32">
        <f t="shared" si="30"/>
        <v>-15.211679913879516</v>
      </c>
      <c r="O58" s="32">
        <f t="shared" si="30"/>
        <v>-16.714039999910433</v>
      </c>
      <c r="P58" s="32">
        <f t="shared" si="30"/>
        <v>-18.207089263004551</v>
      </c>
      <c r="Q58" s="32">
        <f t="shared" si="30"/>
        <v>-19.711709134541167</v>
      </c>
      <c r="R58" s="32">
        <f t="shared" si="30"/>
        <v>-21.289017709670699</v>
      </c>
      <c r="S58" s="32">
        <f t="shared" si="30"/>
        <v>-22.99370500886355</v>
      </c>
      <c r="T58" s="32">
        <f t="shared" si="30"/>
        <v>-24.808730742886841</v>
      </c>
      <c r="U58" s="32">
        <f t="shared" si="30"/>
        <v>-26.699397396894319</v>
      </c>
      <c r="V58" s="32">
        <f t="shared" si="30"/>
        <v>-28.589787865672378</v>
      </c>
      <c r="W58" s="32">
        <f t="shared" si="30"/>
        <v>-30.419917856649125</v>
      </c>
      <c r="X58" s="32">
        <f t="shared" si="30"/>
        <v>-32.145671356118264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-1.6162697500873402</v>
      </c>
      <c r="F59" s="32">
        <f t="shared" ref="F59:I59" si="31">IFERROR(((F45/$D45)-1)*100,0)</f>
        <v>-2.1156061142330818</v>
      </c>
      <c r="G59" s="32">
        <f t="shared" si="31"/>
        <v>-4.4319234426551946</v>
      </c>
      <c r="H59" s="32">
        <f t="shared" si="31"/>
        <v>-3.6584093126951989</v>
      </c>
      <c r="I59" s="32">
        <f t="shared" si="31"/>
        <v>-5.8722867000731256</v>
      </c>
      <c r="J59" s="32">
        <f t="shared" ref="J59:X59" si="32">IFERROR(((J45/$D45)-1)*100,0)</f>
        <v>-6.5298609283190316</v>
      </c>
      <c r="K59" s="32">
        <f t="shared" si="32"/>
        <v>-8.1670406235820892</v>
      </c>
      <c r="L59" s="32">
        <f t="shared" si="32"/>
        <v>-8.8834625250637007</v>
      </c>
      <c r="M59" s="32">
        <f t="shared" si="32"/>
        <v>-11.861423139070871</v>
      </c>
      <c r="N59" s="32">
        <f t="shared" si="32"/>
        <v>-12.51679059262959</v>
      </c>
      <c r="O59" s="32">
        <f t="shared" si="32"/>
        <v>-13.462036807959132</v>
      </c>
      <c r="P59" s="32">
        <f t="shared" si="32"/>
        <v>-16.074846970916411</v>
      </c>
      <c r="Q59" s="32">
        <f t="shared" si="32"/>
        <v>-18.464821340802896</v>
      </c>
      <c r="R59" s="32">
        <f t="shared" si="32"/>
        <v>-19.422637350783024</v>
      </c>
      <c r="S59" s="32">
        <f t="shared" si="32"/>
        <v>-19.697189301992967</v>
      </c>
      <c r="T59" s="32">
        <f t="shared" si="32"/>
        <v>-22.830420339692026</v>
      </c>
      <c r="U59" s="32">
        <f t="shared" si="32"/>
        <v>-25.854588051849102</v>
      </c>
      <c r="V59" s="32">
        <f t="shared" si="32"/>
        <v>-28.608111873573637</v>
      </c>
      <c r="W59" s="32">
        <f t="shared" si="32"/>
        <v>-31.262327990428339</v>
      </c>
      <c r="X59" s="32">
        <f t="shared" si="32"/>
        <v>-34.11944587082214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-1.278855259600542</v>
      </c>
      <c r="F60" s="32">
        <f t="shared" ref="F60:I60" si="33">IFERROR(((F46/$D46)-1)*100,0)</f>
        <v>-2.4379954249225899</v>
      </c>
      <c r="G60" s="32">
        <f t="shared" si="33"/>
        <v>-3.5105938940433346</v>
      </c>
      <c r="H60" s="32">
        <f t="shared" si="33"/>
        <v>-4.5406571167415199</v>
      </c>
      <c r="I60" s="32">
        <f t="shared" si="33"/>
        <v>-5.5600452632453283</v>
      </c>
      <c r="J60" s="32">
        <f t="shared" ref="J60:X60" si="34">IFERROR(((J46/$D46)-1)*100,0)</f>
        <v>-6.5811290731344396</v>
      </c>
      <c r="K60" s="32">
        <f t="shared" si="34"/>
        <v>-7.6014529154836534</v>
      </c>
      <c r="L60" s="32">
        <f t="shared" si="34"/>
        <v>-8.619920604409204</v>
      </c>
      <c r="M60" s="32">
        <f t="shared" si="34"/>
        <v>-9.631537072402562</v>
      </c>
      <c r="N60" s="32">
        <f t="shared" si="34"/>
        <v>-10.636709070743688</v>
      </c>
      <c r="O60" s="32">
        <f t="shared" si="34"/>
        <v>-11.807962957321772</v>
      </c>
      <c r="P60" s="32">
        <f t="shared" si="34"/>
        <v>-12.971058367226041</v>
      </c>
      <c r="Q60" s="32">
        <f t="shared" si="34"/>
        <v>-14.169623045339751</v>
      </c>
      <c r="R60" s="32">
        <f t="shared" si="34"/>
        <v>-15.456367122308245</v>
      </c>
      <c r="S60" s="32">
        <f t="shared" si="34"/>
        <v>-16.856732819276633</v>
      </c>
      <c r="T60" s="32">
        <f t="shared" si="34"/>
        <v>-18.748262568182696</v>
      </c>
      <c r="U60" s="32">
        <f t="shared" si="34"/>
        <v>-20.709959384963227</v>
      </c>
      <c r="V60" s="32">
        <f t="shared" si="34"/>
        <v>-22.668329749666594</v>
      </c>
      <c r="W60" s="32">
        <f t="shared" si="34"/>
        <v>-24.53787511672537</v>
      </c>
      <c r="X60" s="32">
        <f t="shared" si="34"/>
        <v>-26.268165952595645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-1.7068036664626751</v>
      </c>
      <c r="F61" s="32">
        <f t="shared" ref="F61:I61" si="36">IFERROR(((F47/$D47)-1)*100,0)</f>
        <v>-3.2928951900978998</v>
      </c>
      <c r="G61" s="32">
        <f t="shared" si="36"/>
        <v>-4.778008300984304</v>
      </c>
      <c r="H61" s="32">
        <f t="shared" si="36"/>
        <v>-6.2228004009108995</v>
      </c>
      <c r="I61" s="32">
        <f t="shared" si="36"/>
        <v>-7.6750876123292233</v>
      </c>
      <c r="J61" s="32">
        <f t="shared" ref="J61:X61" si="37">IFERROR(((J47/$D47)-1)*100,0)</f>
        <v>-9.1300889404979166</v>
      </c>
      <c r="K61" s="32">
        <f t="shared" si="37"/>
        <v>-10.595909805129189</v>
      </c>
      <c r="L61" s="32">
        <f t="shared" si="37"/>
        <v>-12.06490061043899</v>
      </c>
      <c r="M61" s="32">
        <f t="shared" si="37"/>
        <v>-13.520500231458165</v>
      </c>
      <c r="N61" s="32">
        <f t="shared" si="37"/>
        <v>-15.011928757504734</v>
      </c>
      <c r="O61" s="32">
        <f t="shared" si="37"/>
        <v>-16.486694380970569</v>
      </c>
      <c r="P61" s="32">
        <f t="shared" si="37"/>
        <v>-17.953687523360983</v>
      </c>
      <c r="Q61" s="32">
        <f t="shared" si="37"/>
        <v>-19.428083903364136</v>
      </c>
      <c r="R61" s="32">
        <f t="shared" si="37"/>
        <v>-20.974535765842852</v>
      </c>
      <c r="S61" s="32">
        <f t="shared" si="37"/>
        <v>-22.646306135529002</v>
      </c>
      <c r="T61" s="32">
        <f t="shared" si="37"/>
        <v>-24.431609153491941</v>
      </c>
      <c r="U61" s="32">
        <f t="shared" si="37"/>
        <v>-26.291020164124713</v>
      </c>
      <c r="V61" s="32">
        <f t="shared" si="37"/>
        <v>-28.146103322831372</v>
      </c>
      <c r="W61" s="32">
        <f t="shared" si="37"/>
        <v>-29.939326321052384</v>
      </c>
      <c r="X61" s="32">
        <f t="shared" si="37"/>
        <v>-31.621770313610909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-1.8705507151457357</v>
      </c>
      <c r="F62" s="32">
        <f t="shared" ref="F62:I62" si="38">IFERROR(((F48/$D48)-1)*100,0)</f>
        <v>-3.6044854401150794</v>
      </c>
      <c r="G62" s="32">
        <f t="shared" si="38"/>
        <v>-5.2645186358452385</v>
      </c>
      <c r="H62" s="32">
        <f t="shared" si="38"/>
        <v>-6.8886668962738433</v>
      </c>
      <c r="I62" s="32">
        <f t="shared" si="38"/>
        <v>-8.5171588187423879</v>
      </c>
      <c r="J62" s="32">
        <f t="shared" ref="J62:X62" si="39">IFERROR(((J48/$D48)-1)*100,0)</f>
        <v>-10.207341400725978</v>
      </c>
      <c r="K62" s="32">
        <f t="shared" si="39"/>
        <v>-11.908099916703208</v>
      </c>
      <c r="L62" s="32">
        <f t="shared" si="39"/>
        <v>-13.622056555221352</v>
      </c>
      <c r="M62" s="32">
        <f t="shared" si="39"/>
        <v>-15.309360967264951</v>
      </c>
      <c r="N62" s="32">
        <f t="shared" si="39"/>
        <v>-17.058693324238007</v>
      </c>
      <c r="O62" s="32">
        <f t="shared" si="39"/>
        <v>-18.816207589770539</v>
      </c>
      <c r="P62" s="32">
        <f t="shared" si="39"/>
        <v>-20.550186643886025</v>
      </c>
      <c r="Q62" s="32">
        <f t="shared" si="39"/>
        <v>-22.334270200055471</v>
      </c>
      <c r="R62" s="32">
        <f t="shared" si="39"/>
        <v>-24.196897584347155</v>
      </c>
      <c r="S62" s="32">
        <f t="shared" si="39"/>
        <v>-26.205953635791957</v>
      </c>
      <c r="T62" s="32">
        <f t="shared" si="39"/>
        <v>-28.295812598078328</v>
      </c>
      <c r="U62" s="32">
        <f t="shared" si="39"/>
        <v>-30.47548680283132</v>
      </c>
      <c r="V62" s="32">
        <f t="shared" si="39"/>
        <v>-32.69234884939187</v>
      </c>
      <c r="W62" s="32">
        <f t="shared" si="39"/>
        <v>-34.863741998955497</v>
      </c>
      <c r="X62" s="32">
        <f t="shared" si="39"/>
        <v>-36.989959963870945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-0.84799897787083411</v>
      </c>
      <c r="F64" s="32">
        <f t="shared" ref="F64:I64" si="41">IFERROR(((F50/$D50)-1)*100,0)</f>
        <v>1.9737816997740243</v>
      </c>
      <c r="G64" s="32">
        <f t="shared" si="41"/>
        <v>4.8347853198902113</v>
      </c>
      <c r="H64" s="32">
        <f t="shared" si="41"/>
        <v>7.7816636184202759</v>
      </c>
      <c r="I64" s="32">
        <f t="shared" si="41"/>
        <v>11.070060265227276</v>
      </c>
      <c r="J64" s="32">
        <f t="shared" ref="J64:X64" si="42">IFERROR(((J50/$D50)-1)*100,0)</f>
        <v>14.213815456764923</v>
      </c>
      <c r="K64" s="32">
        <f t="shared" si="42"/>
        <v>18.125946975359184</v>
      </c>
      <c r="L64" s="32">
        <f t="shared" si="42"/>
        <v>22.830498197811401</v>
      </c>
      <c r="M64" s="32">
        <f t="shared" si="42"/>
        <v>26.248515172627627</v>
      </c>
      <c r="N64" s="32">
        <f t="shared" si="42"/>
        <v>27.408411570753486</v>
      </c>
      <c r="O64" s="32">
        <f t="shared" si="42"/>
        <v>30.894322724327594</v>
      </c>
      <c r="P64" s="32">
        <f t="shared" si="42"/>
        <v>33.647699187449611</v>
      </c>
      <c r="Q64" s="32">
        <f t="shared" si="42"/>
        <v>37.545521010907976</v>
      </c>
      <c r="R64" s="32">
        <f t="shared" si="42"/>
        <v>39.758112699476555</v>
      </c>
      <c r="S64" s="32">
        <f t="shared" si="42"/>
        <v>41.948511569209487</v>
      </c>
      <c r="T64" s="32">
        <f t="shared" si="42"/>
        <v>44.592851875226856</v>
      </c>
      <c r="U64" s="32">
        <f t="shared" si="42"/>
        <v>47.463089870029563</v>
      </c>
      <c r="V64" s="32">
        <f t="shared" si="42"/>
        <v>46.860367257462634</v>
      </c>
      <c r="W64" s="32">
        <f t="shared" si="42"/>
        <v>47.537450232611803</v>
      </c>
      <c r="X64" s="32">
        <f t="shared" si="42"/>
        <v>48.719332630422585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20.740208494251299</v>
      </c>
      <c r="D67" s="30">
        <f>(D8/D7)*100</f>
        <v>15.981006828619112</v>
      </c>
      <c r="E67" s="30">
        <f t="shared" ref="E67:X67" si="43">(E8/E7)*100</f>
        <v>16.231270050289666</v>
      </c>
      <c r="F67" s="30">
        <f t="shared" si="43"/>
        <v>16.534916350009347</v>
      </c>
      <c r="G67" s="30">
        <f t="shared" si="43"/>
        <v>16.896426428878137</v>
      </c>
      <c r="H67" s="30">
        <f t="shared" si="43"/>
        <v>17.286498750925091</v>
      </c>
      <c r="I67" s="30">
        <f t="shared" si="43"/>
        <v>17.691740299023042</v>
      </c>
      <c r="J67" s="30">
        <f t="shared" si="43"/>
        <v>18.165213713663576</v>
      </c>
      <c r="K67" s="30">
        <f t="shared" si="43"/>
        <v>18.716552336381991</v>
      </c>
      <c r="L67" s="30">
        <f t="shared" si="43"/>
        <v>19.251282152346171</v>
      </c>
      <c r="M67" s="30">
        <f t="shared" si="43"/>
        <v>19.892050727852393</v>
      </c>
      <c r="N67" s="30">
        <f t="shared" si="43"/>
        <v>20.293555407884973</v>
      </c>
      <c r="O67" s="30">
        <f t="shared" si="43"/>
        <v>20.79336900861723</v>
      </c>
      <c r="P67" s="30">
        <f t="shared" si="43"/>
        <v>21.420194273808129</v>
      </c>
      <c r="Q67" s="30">
        <f t="shared" si="43"/>
        <v>22.100317687196302</v>
      </c>
      <c r="R67" s="30">
        <f t="shared" si="43"/>
        <v>22.801625868414142</v>
      </c>
      <c r="S67" s="30">
        <f t="shared" si="43"/>
        <v>23.455125896491662</v>
      </c>
      <c r="T67" s="30">
        <f t="shared" si="43"/>
        <v>24.151268786621515</v>
      </c>
      <c r="U67" s="30">
        <f t="shared" si="43"/>
        <v>24.921807708364472</v>
      </c>
      <c r="V67" s="30">
        <f t="shared" si="43"/>
        <v>25.632441582479647</v>
      </c>
      <c r="W67" s="30">
        <f t="shared" si="43"/>
        <v>26.304810058247302</v>
      </c>
      <c r="X67" s="30">
        <f t="shared" si="43"/>
        <v>27.022904463163265</v>
      </c>
    </row>
    <row r="68" spans="1:24" ht="15.75">
      <c r="B68" s="20" t="s">
        <v>38</v>
      </c>
      <c r="C68" s="31">
        <f t="shared" ref="C68:C69" si="44">AVERAGE(D68:X68)</f>
        <v>48.345437573707606</v>
      </c>
      <c r="D68" s="30">
        <f>(D9/D7)*100</f>
        <v>47.649410197581254</v>
      </c>
      <c r="E68" s="30">
        <f t="shared" ref="E68:X68" si="45">(E9/E7)*100</f>
        <v>47.861254024332695</v>
      </c>
      <c r="F68" s="30">
        <f t="shared" si="45"/>
        <v>47.92783673353366</v>
      </c>
      <c r="G68" s="30">
        <f t="shared" si="45"/>
        <v>48.033819446978853</v>
      </c>
      <c r="H68" s="30">
        <f t="shared" si="45"/>
        <v>48.030566948884662</v>
      </c>
      <c r="I68" s="30">
        <f t="shared" si="45"/>
        <v>48.208123158472482</v>
      </c>
      <c r="J68" s="30">
        <f t="shared" si="45"/>
        <v>48.169688807963446</v>
      </c>
      <c r="K68" s="30">
        <f t="shared" si="45"/>
        <v>48.13653767056708</v>
      </c>
      <c r="L68" s="30">
        <f t="shared" si="45"/>
        <v>48.109526297964791</v>
      </c>
      <c r="M68" s="30">
        <f t="shared" si="45"/>
        <v>48.079211549069726</v>
      </c>
      <c r="N68" s="30">
        <f t="shared" si="45"/>
        <v>48.198298221506036</v>
      </c>
      <c r="O68" s="30">
        <f t="shared" si="45"/>
        <v>48.252427375490761</v>
      </c>
      <c r="P68" s="30">
        <f t="shared" si="45"/>
        <v>48.356097831663384</v>
      </c>
      <c r="Q68" s="30">
        <f t="shared" si="45"/>
        <v>48.404574453599544</v>
      </c>
      <c r="R68" s="30">
        <f t="shared" si="45"/>
        <v>48.342667356476326</v>
      </c>
      <c r="S68" s="30">
        <f t="shared" si="45"/>
        <v>48.430187910410787</v>
      </c>
      <c r="T68" s="30">
        <f t="shared" si="45"/>
        <v>48.670455287991807</v>
      </c>
      <c r="U68" s="30">
        <f t="shared" si="45"/>
        <v>48.854126902988121</v>
      </c>
      <c r="V68" s="30">
        <f t="shared" si="45"/>
        <v>49.02202093823864</v>
      </c>
      <c r="W68" s="30">
        <f t="shared" si="45"/>
        <v>49.201232070429832</v>
      </c>
      <c r="X68" s="30">
        <f t="shared" si="45"/>
        <v>49.316125863715847</v>
      </c>
    </row>
    <row r="69" spans="1:24" ht="15.75">
      <c r="B69" s="20" t="s">
        <v>10</v>
      </c>
      <c r="C69" s="31">
        <f t="shared" si="44"/>
        <v>30.914353932041102</v>
      </c>
      <c r="D69" s="30">
        <f t="shared" ref="D69:X69" si="46">(D10/D7)*100</f>
        <v>36.369582973799623</v>
      </c>
      <c r="E69" s="30">
        <f t="shared" si="46"/>
        <v>35.907475925377632</v>
      </c>
      <c r="F69" s="30">
        <f t="shared" si="46"/>
        <v>35.537246916456994</v>
      </c>
      <c r="G69" s="30">
        <f t="shared" si="46"/>
        <v>35.069754124143024</v>
      </c>
      <c r="H69" s="30">
        <f t="shared" si="46"/>
        <v>34.68293430019024</v>
      </c>
      <c r="I69" s="30">
        <f t="shared" si="46"/>
        <v>34.100136542504472</v>
      </c>
      <c r="J69" s="30">
        <f t="shared" si="46"/>
        <v>33.665097478372971</v>
      </c>
      <c r="K69" s="30">
        <f t="shared" si="46"/>
        <v>33.146909993050919</v>
      </c>
      <c r="L69" s="30">
        <f t="shared" si="46"/>
        <v>32.639191549689038</v>
      </c>
      <c r="M69" s="30">
        <f t="shared" si="46"/>
        <v>32.028737723077889</v>
      </c>
      <c r="N69" s="30">
        <f t="shared" si="46"/>
        <v>31.508146370608987</v>
      </c>
      <c r="O69" s="30">
        <f t="shared" si="46"/>
        <v>30.954203615892006</v>
      </c>
      <c r="P69" s="30">
        <f t="shared" si="46"/>
        <v>30.223707894528495</v>
      </c>
      <c r="Q69" s="30">
        <f t="shared" si="46"/>
        <v>29.49510785920415</v>
      </c>
      <c r="R69" s="30">
        <f t="shared" si="46"/>
        <v>28.855706775109518</v>
      </c>
      <c r="S69" s="30">
        <f t="shared" si="46"/>
        <v>28.114686193097548</v>
      </c>
      <c r="T69" s="30">
        <f t="shared" si="46"/>
        <v>27.178275925386686</v>
      </c>
      <c r="U69" s="30">
        <f t="shared" si="46"/>
        <v>26.224065388647404</v>
      </c>
      <c r="V69" s="30">
        <f t="shared" si="46"/>
        <v>25.34553747928171</v>
      </c>
      <c r="W69" s="30">
        <f t="shared" si="46"/>
        <v>24.493957871322866</v>
      </c>
      <c r="X69" s="30">
        <f t="shared" si="46"/>
        <v>23.660969673120892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20.725148720990042</v>
      </c>
      <c r="D72" s="30">
        <f>(D13/D$10)*100</f>
        <v>20.783864260898689</v>
      </c>
      <c r="E72" s="30">
        <f t="shared" ref="E72:X72" si="47">(E13/E$10)*100</f>
        <v>20.770440864633098</v>
      </c>
      <c r="F72" s="30">
        <f t="shared" si="47"/>
        <v>20.925303035125783</v>
      </c>
      <c r="G72" s="30">
        <f t="shared" si="47"/>
        <v>20.756393804524908</v>
      </c>
      <c r="H72" s="30">
        <f t="shared" si="47"/>
        <v>21.112707713678734</v>
      </c>
      <c r="I72" s="30">
        <f t="shared" si="47"/>
        <v>20.953240580008682</v>
      </c>
      <c r="J72" s="30">
        <f t="shared" si="47"/>
        <v>21.067518030713646</v>
      </c>
      <c r="K72" s="30">
        <f t="shared" si="47"/>
        <v>21.009158117475994</v>
      </c>
      <c r="L72" s="30">
        <f t="shared" si="47"/>
        <v>21.118017424529395</v>
      </c>
      <c r="M72" s="30">
        <f t="shared" si="47"/>
        <v>20.807044653401942</v>
      </c>
      <c r="N72" s="30">
        <f t="shared" si="47"/>
        <v>20.929795604148843</v>
      </c>
      <c r="O72" s="30">
        <f t="shared" si="47"/>
        <v>21.012333876886832</v>
      </c>
      <c r="P72" s="30">
        <f t="shared" si="47"/>
        <v>20.769988954587788</v>
      </c>
      <c r="Q72" s="30">
        <f t="shared" si="47"/>
        <v>20.567078293734607</v>
      </c>
      <c r="R72" s="30">
        <f t="shared" si="47"/>
        <v>20.66447872745557</v>
      </c>
      <c r="S72" s="30">
        <f t="shared" si="47"/>
        <v>20.931381500389847</v>
      </c>
      <c r="T72" s="30">
        <f t="shared" si="47"/>
        <v>20.662628026388941</v>
      </c>
      <c r="U72" s="30">
        <f t="shared" si="47"/>
        <v>20.418422726698036</v>
      </c>
      <c r="V72" s="30">
        <f t="shared" si="47"/>
        <v>20.220759408515217</v>
      </c>
      <c r="W72" s="30">
        <f t="shared" si="47"/>
        <v>20.018571111158469</v>
      </c>
      <c r="X72" s="30">
        <f t="shared" si="47"/>
        <v>19.728996425835859</v>
      </c>
    </row>
    <row r="73" spans="1:24" ht="15.75">
      <c r="A73" s="36"/>
      <c r="B73" s="10" t="s">
        <v>11</v>
      </c>
      <c r="C73" s="31">
        <f>AVERAGE(D73:X73)</f>
        <v>34.285098664418719</v>
      </c>
      <c r="D73" s="30">
        <f>(D16/D$10)*100</f>
        <v>33.329555132746009</v>
      </c>
      <c r="E73" s="30">
        <f t="shared" ref="E73:X73" si="48">(E16/E$10)*100</f>
        <v>33.42226143947488</v>
      </c>
      <c r="F73" s="30">
        <f t="shared" si="48"/>
        <v>33.445849771716411</v>
      </c>
      <c r="G73" s="30">
        <f>(G16/G$10)*100</f>
        <v>33.60639358887488</v>
      </c>
      <c r="H73" s="30">
        <f t="shared" si="48"/>
        <v>33.546852775898721</v>
      </c>
      <c r="I73" s="30">
        <f t="shared" si="48"/>
        <v>33.712633641658684</v>
      </c>
      <c r="J73" s="30">
        <f t="shared" si="48"/>
        <v>33.765899151911285</v>
      </c>
      <c r="K73" s="30">
        <f t="shared" si="48"/>
        <v>33.898340010471266</v>
      </c>
      <c r="L73" s="30">
        <f t="shared" si="48"/>
        <v>33.963362992431627</v>
      </c>
      <c r="M73" s="30">
        <f t="shared" si="48"/>
        <v>34.210898493847523</v>
      </c>
      <c r="N73" s="30">
        <f t="shared" si="48"/>
        <v>34.284881555348832</v>
      </c>
      <c r="O73" s="30">
        <f t="shared" si="48"/>
        <v>34.339994186669884</v>
      </c>
      <c r="P73" s="30">
        <f t="shared" si="48"/>
        <v>34.539102275598907</v>
      </c>
      <c r="Q73" s="30">
        <f t="shared" si="48"/>
        <v>34.719368203648308</v>
      </c>
      <c r="R73" s="30">
        <f t="shared" si="48"/>
        <v>34.769266691617673</v>
      </c>
      <c r="S73" s="30">
        <f t="shared" si="48"/>
        <v>34.753412322819074</v>
      </c>
      <c r="T73" s="30">
        <f t="shared" si="48"/>
        <v>34.887937753217187</v>
      </c>
      <c r="U73" s="30">
        <f t="shared" si="48"/>
        <v>35.015454535954589</v>
      </c>
      <c r="V73" s="30">
        <f t="shared" si="48"/>
        <v>35.124423414119903</v>
      </c>
      <c r="W73" s="30">
        <f t="shared" si="48"/>
        <v>35.242808108407417</v>
      </c>
      <c r="X73" s="30">
        <f t="shared" si="48"/>
        <v>35.40837590636022</v>
      </c>
    </row>
    <row r="74" spans="1:24" ht="15.75">
      <c r="A74" s="36"/>
      <c r="B74" s="10" t="s">
        <v>12</v>
      </c>
      <c r="C74" s="31">
        <f>AVERAGE(D74:X74)</f>
        <v>40.715407116725032</v>
      </c>
      <c r="D74" s="30">
        <f>(D19/D$10)*100</f>
        <v>41.408343252054074</v>
      </c>
      <c r="E74" s="30">
        <f t="shared" ref="E74:X74" si="49">(E19/E$10)*100</f>
        <v>41.343519543768956</v>
      </c>
      <c r="F74" s="30">
        <f t="shared" si="49"/>
        <v>41.188714625651293</v>
      </c>
      <c r="G74" s="30">
        <f t="shared" si="49"/>
        <v>41.203857353388877</v>
      </c>
      <c r="H74" s="30">
        <f t="shared" si="49"/>
        <v>40.943874713999207</v>
      </c>
      <c r="I74" s="30">
        <f t="shared" si="49"/>
        <v>40.946251798500207</v>
      </c>
      <c r="J74" s="30">
        <f t="shared" si="49"/>
        <v>40.805823406654</v>
      </c>
      <c r="K74" s="30">
        <f t="shared" si="49"/>
        <v>40.750131547618686</v>
      </c>
      <c r="L74" s="30">
        <f t="shared" si="49"/>
        <v>40.605022202483894</v>
      </c>
      <c r="M74" s="30">
        <f t="shared" si="49"/>
        <v>40.674206720324698</v>
      </c>
      <c r="N74" s="30">
        <f t="shared" si="49"/>
        <v>40.509773094126338</v>
      </c>
      <c r="O74" s="30">
        <f t="shared" si="49"/>
        <v>40.400324680352981</v>
      </c>
      <c r="P74" s="30">
        <f t="shared" si="49"/>
        <v>40.454305316232109</v>
      </c>
      <c r="Q74" s="30">
        <f t="shared" si="49"/>
        <v>40.492335199847567</v>
      </c>
      <c r="R74" s="30">
        <f t="shared" si="49"/>
        <v>40.377555154909203</v>
      </c>
      <c r="S74" s="30">
        <f t="shared" si="49"/>
        <v>40.170733483579177</v>
      </c>
      <c r="T74" s="30">
        <f t="shared" si="49"/>
        <v>40.312632054693445</v>
      </c>
      <c r="U74" s="30">
        <f t="shared" si="49"/>
        <v>40.440811916867588</v>
      </c>
      <c r="V74" s="30">
        <f t="shared" si="49"/>
        <v>40.54716331658372</v>
      </c>
      <c r="W74" s="30">
        <f t="shared" si="49"/>
        <v>40.651270368518752</v>
      </c>
      <c r="X74" s="30">
        <f t="shared" si="49"/>
        <v>40.796899701070828</v>
      </c>
    </row>
    <row r="75" spans="1:24" ht="15.75">
      <c r="A75" s="36"/>
      <c r="B75" s="10" t="s">
        <v>16</v>
      </c>
      <c r="C75" s="31">
        <f>AVERAGE(D75:X75)</f>
        <v>4.2743454978662001</v>
      </c>
      <c r="D75" s="35">
        <f>(D23/D$10)*100</f>
        <v>4.4782373543012177</v>
      </c>
      <c r="E75" s="35">
        <f t="shared" ref="E75:X75" si="50">(E23/E$10)*100</f>
        <v>4.4637781521230639</v>
      </c>
      <c r="F75" s="35">
        <f t="shared" si="50"/>
        <v>4.4401325675065308</v>
      </c>
      <c r="G75" s="35">
        <f t="shared" si="50"/>
        <v>4.4333552532113298</v>
      </c>
      <c r="H75" s="35">
        <f t="shared" si="50"/>
        <v>4.3965647964233234</v>
      </c>
      <c r="I75" s="35">
        <f t="shared" si="50"/>
        <v>4.3878739798324169</v>
      </c>
      <c r="J75" s="35">
        <f t="shared" si="50"/>
        <v>4.3607594107210748</v>
      </c>
      <c r="K75" s="35">
        <f t="shared" si="50"/>
        <v>4.3423703244340581</v>
      </c>
      <c r="L75" s="35">
        <f t="shared" si="50"/>
        <v>4.3135973805550707</v>
      </c>
      <c r="M75" s="35">
        <f t="shared" si="50"/>
        <v>4.3078501324258527</v>
      </c>
      <c r="N75" s="35">
        <f t="shared" si="50"/>
        <v>4.2755497463759928</v>
      </c>
      <c r="O75" s="35">
        <f t="shared" si="50"/>
        <v>4.2473472560903183</v>
      </c>
      <c r="P75" s="35">
        <f t="shared" si="50"/>
        <v>4.2366034535811909</v>
      </c>
      <c r="Q75" s="35">
        <f t="shared" si="50"/>
        <v>4.2212183027695174</v>
      </c>
      <c r="R75" s="35">
        <f t="shared" si="50"/>
        <v>4.1886994260175472</v>
      </c>
      <c r="S75" s="35">
        <f t="shared" si="50"/>
        <v>4.1444726932118963</v>
      </c>
      <c r="T75" s="35">
        <f t="shared" si="50"/>
        <v>4.1368021657004208</v>
      </c>
      <c r="U75" s="35">
        <f t="shared" si="50"/>
        <v>4.1253108204797995</v>
      </c>
      <c r="V75" s="35">
        <f t="shared" si="50"/>
        <v>4.1076538607811424</v>
      </c>
      <c r="W75" s="35">
        <f t="shared" si="50"/>
        <v>4.0873504119153781</v>
      </c>
      <c r="X75" s="35">
        <f t="shared" si="50"/>
        <v>4.0657279667330837</v>
      </c>
    </row>
    <row r="76" spans="1:24">
      <c r="C76" s="31"/>
    </row>
    <row r="147" spans="4:24">
      <c r="D147">
        <v>90899100268.87677</v>
      </c>
      <c r="E147">
        <v>87248092754.93927</v>
      </c>
      <c r="F147">
        <v>93204221332.363937</v>
      </c>
      <c r="G147">
        <v>98596922824.304398</v>
      </c>
      <c r="H147">
        <v>109953500016.09489</v>
      </c>
      <c r="I147">
        <v>113197431460.7701</v>
      </c>
      <c r="J147">
        <v>121245987376.9117</v>
      </c>
      <c r="K147">
        <v>132302539645.6819</v>
      </c>
      <c r="L147">
        <v>138265711061.67511</v>
      </c>
      <c r="M147">
        <v>149037732652.27579</v>
      </c>
      <c r="N147">
        <v>136590219766.21651</v>
      </c>
      <c r="O147">
        <v>149556085570.9212</v>
      </c>
      <c r="P147">
        <v>170431059088.1102</v>
      </c>
      <c r="Q147">
        <v>184137127226.36981</v>
      </c>
      <c r="R147">
        <v>196154322675.8905</v>
      </c>
      <c r="S147">
        <v>213334623080.01691</v>
      </c>
      <c r="T147">
        <v>224870088371.4487</v>
      </c>
      <c r="U147">
        <v>248222028213.19751</v>
      </c>
      <c r="V147">
        <v>250242618598.51511</v>
      </c>
      <c r="W147">
        <v>256588216148.7807</v>
      </c>
      <c r="X147">
        <v>270081590562.26999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Wealth_AUS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2014-12-03T13:22:08Z</dcterms:modified>
</cp:coreProperties>
</file>