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BW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<sst xmlns="http://schemas.openxmlformats.org/spreadsheetml/2006/main" count="95" uniqueCount="65">
  <si>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</si>
  <si>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</si>
  <si>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</si>
  <si>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</si>
  <si>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</si>
  <si>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</si>
  <si>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</si>
  <si>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</si>
  <si>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</si>
  <si>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</si>
  <si>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</si>
  <si>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</si>
  <si>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</si>
  <si>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</si>
  <si>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</si>
  <si>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</si>
  <si>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</si>
  <si>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</si>
  <si>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</si>
  <si>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</si>
  <si>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</si>
  <si>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</si>
  <si>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</si>
  <si>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</si>
  <si>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</si>
  <si>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</si>
  <si>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</si>
  <si>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</si>
  <si>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</si>
  <si>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</si>
  <si>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</si>
  <si>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</si>
  <si>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</si>
  <si>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</si>
  <si>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</si>
  <si>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</si>
  <si>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</si>
  <si>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</si>
  <si>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</si>
  <si>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</si>
  <si>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</si>
  <si>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</si>
  <si>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</si>
  <si>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</si>
  <si>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</si>
  <si>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</si>
  <si>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</si>
  <si>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</si>
  <si>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</si>
  <si>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</si>
  <si>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</si>
  <si>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</si>
  <si>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</si>
  <si>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</si>
  <si>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</si>
  <si>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</si>
  <si>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</si>
  <si>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</si>
  <si>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</si>
  <si>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</si>
  <si>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</si>
  <si>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</si>
  <si>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</si>
  <si>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Botswana</t>
  </si>
  <si>
    <t>BWA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</si>
</sst>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Wealth_BWA!$B$54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Wealth_BWA!$D$52:$X$52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7.7547305278621304</c:v>
                </c:pt>
                <c:pt idx="2">
                  <c:v>14.059466661683429</c:v>
                </c:pt>
                <c:pt idx="3">
                  <c:v>19.42759712090303</c:v>
                </c:pt>
                <c:pt idx="4">
                  <c:v>24.092591092352755</c:v>
                </c:pt>
                <c:pt idx="5">
                  <c:v>29.725907711101883</c:v>
                </c:pt>
                <c:pt idx="6">
                  <c:v>34.342890391472913</c:v>
                </c:pt>
                <c:pt idx="7">
                  <c:v>41.086600579098651</c:v>
                </c:pt>
                <c:pt idx="8">
                  <c:v>49.735273960225015</c:v>
                </c:pt>
                <c:pt idx="9">
                  <c:v>59.954844530877715</c:v>
                </c:pt>
                <c:pt idx="10">
                  <c:v>69.922134167508915</c:v>
                </c:pt>
                <c:pt idx="11">
                  <c:v>80.16756693323434</c:v>
                </c:pt>
                <c:pt idx="12">
                  <c:v>90.952712864281949</c:v>
                </c:pt>
                <c:pt idx="13">
                  <c:v>101.62451294617307</c:v>
                </c:pt>
                <c:pt idx="14">
                  <c:v>112.39472548791029</c:v>
                </c:pt>
                <c:pt idx="15">
                  <c:v>121.22562604831506</c:v>
                </c:pt>
                <c:pt idx="16">
                  <c:v>128.62504862214047</c:v>
                </c:pt>
                <c:pt idx="17">
                  <c:v>138.7928898595861</c:v>
                </c:pt>
                <c:pt idx="18">
                  <c:v>149.80353695213356</c:v>
                </c:pt>
                <c:pt idx="19">
                  <c:v>161.17004496248342</c:v>
                </c:pt>
                <c:pt idx="20" formatCode="_(* #,##0.0000_);_(* \(#,##0.0000\);_(* &quot;-&quot;??_);_(@_)">
                  <c:v>174.14258917528628</c:v>
                </c:pt>
              </c:numCache>
            </c:numRef>
          </c:val>
        </c:ser>
        <c:ser>
          <c:idx val="1"/>
          <c:order val="1"/>
          <c:tx>
            <c:strRef>
              <c:f>Wealth_BWA!$B$55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Wealth_BWA!$D$52:$X$52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2.8392407889005211</c:v>
                </c:pt>
                <c:pt idx="2">
                  <c:v>5.775432719607787</c:v>
                </c:pt>
                <c:pt idx="3">
                  <c:v>4.1120948324626427</c:v>
                </c:pt>
                <c:pt idx="4">
                  <c:v>7.1628020063677855</c:v>
                </c:pt>
                <c:pt idx="5">
                  <c:v>10.337634429148967</c:v>
                </c:pt>
                <c:pt idx="6">
                  <c:v>11.887960396682162</c:v>
                </c:pt>
                <c:pt idx="7">
                  <c:v>13.476747323298044</c:v>
                </c:pt>
                <c:pt idx="8">
                  <c:v>10.269637291442034</c:v>
                </c:pt>
                <c:pt idx="9">
                  <c:v>11.937787073373475</c:v>
                </c:pt>
                <c:pt idx="10">
                  <c:v>13.616376479829118</c:v>
                </c:pt>
                <c:pt idx="11">
                  <c:v>15.877588539795596</c:v>
                </c:pt>
                <c:pt idx="12">
                  <c:v>18.230780788651924</c:v>
                </c:pt>
                <c:pt idx="13">
                  <c:v>20.64000089419098</c:v>
                </c:pt>
                <c:pt idx="14">
                  <c:v>23.046094484272928</c:v>
                </c:pt>
                <c:pt idx="15">
                  <c:v>25.402683347275644</c:v>
                </c:pt>
                <c:pt idx="16">
                  <c:v>27.401795386077765</c:v>
                </c:pt>
                <c:pt idx="17">
                  <c:v>29.280374134998709</c:v>
                </c:pt>
                <c:pt idx="18">
                  <c:v>31.070712611191563</c:v>
                </c:pt>
                <c:pt idx="19">
                  <c:v>32.840662685550392</c:v>
                </c:pt>
                <c:pt idx="20">
                  <c:v>30.150174941501696</c:v>
                </c:pt>
              </c:numCache>
            </c:numRef>
          </c:val>
        </c:ser>
        <c:ser>
          <c:idx val="2"/>
          <c:order val="2"/>
          <c:tx>
            <c:strRef>
              <c:f>Wealth_BWA!$B$56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Wealth_BWA!$D$52:$X$52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-3.6931694728113973</c:v>
                </c:pt>
                <c:pt idx="2">
                  <c:v>-7.1684178084717942</c:v>
                </c:pt>
                <c:pt idx="3">
                  <c:v>-10.394756455004629</c:v>
                </c:pt>
                <c:pt idx="4">
                  <c:v>-13.422443338165092</c:v>
                </c:pt>
                <c:pt idx="5">
                  <c:v>-16.262101416414165</c:v>
                </c:pt>
                <c:pt idx="6">
                  <c:v>-18.893827376648098</c:v>
                </c:pt>
                <c:pt idx="7">
                  <c:v>-21.35759042056219</c:v>
                </c:pt>
                <c:pt idx="8">
                  <c:v>-23.646966016140126</c:v>
                </c:pt>
                <c:pt idx="9">
                  <c:v>-25.716903965380823</c:v>
                </c:pt>
                <c:pt idx="10">
                  <c:v>-27.565155394960041</c:v>
                </c:pt>
                <c:pt idx="11">
                  <c:v>-29.294073246197971</c:v>
                </c:pt>
                <c:pt idx="12">
                  <c:v>-30.814113510569264</c:v>
                </c:pt>
                <c:pt idx="13">
                  <c:v>-32.259659150002648</c:v>
                </c:pt>
                <c:pt idx="14">
                  <c:v>-33.650876536709731</c:v>
                </c:pt>
                <c:pt idx="15">
                  <c:v>-35.06524442211618</c:v>
                </c:pt>
                <c:pt idx="16">
                  <c:v>-36.51651102337317</c:v>
                </c:pt>
                <c:pt idx="17">
                  <c:v>-37.96418843204755</c:v>
                </c:pt>
                <c:pt idx="18">
                  <c:v>-39.371577174714588</c:v>
                </c:pt>
                <c:pt idx="19">
                  <c:v>-40.736083686342106</c:v>
                </c:pt>
                <c:pt idx="20">
                  <c:v>-42.046625370179299</c:v>
                </c:pt>
              </c:numCache>
            </c:numRef>
          </c:val>
        </c:ser>
        <c:ser>
          <c:idx val="4"/>
          <c:order val="3"/>
          <c:tx>
            <c:strRef>
              <c:f>Wealth_BWA!$B$53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Wealth_BWA!$D$52:$X$52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-0.95124283713591273</c:v>
                </c:pt>
                <c:pt idx="2">
                  <c:v>-1.8647384040883175</c:v>
                </c:pt>
                <c:pt idx="3">
                  <c:v>-3.9146143697013636</c:v>
                </c:pt>
                <c:pt idx="4">
                  <c:v>-4.6539816780140297</c:v>
                </c:pt>
                <c:pt idx="5">
                  <c:v>-5.1528396989968144</c:v>
                </c:pt>
                <c:pt idx="6">
                  <c:v>-6.0363146872866373</c:v>
                </c:pt>
                <c:pt idx="7">
                  <c:v>-6.6119244350505753</c:v>
                </c:pt>
                <c:pt idx="8">
                  <c:v>-8.1714288072674339</c:v>
                </c:pt>
                <c:pt idx="9">
                  <c:v>-8.1623052956139812</c:v>
                </c:pt>
                <c:pt idx="10">
                  <c:v>-8.0293865135079514</c:v>
                </c:pt>
                <c:pt idx="11">
                  <c:v>-7.640717338969516</c:v>
                </c:pt>
                <c:pt idx="12">
                  <c:v>-7.0446262913508972</c:v>
                </c:pt>
                <c:pt idx="13">
                  <c:v>-6.395610306997634</c:v>
                </c:pt>
                <c:pt idx="14">
                  <c:v>-5.7035153090824302</c:v>
                </c:pt>
                <c:pt idx="15">
                  <c:v>-5.2118307041959522</c:v>
                </c:pt>
                <c:pt idx="16">
                  <c:v>-4.9656193176966461</c:v>
                </c:pt>
                <c:pt idx="17">
                  <c:v>-4.5028556592964346</c:v>
                </c:pt>
                <c:pt idx="18">
                  <c:v>-3.9624079687799019</c:v>
                </c:pt>
                <c:pt idx="19">
                  <c:v>-3.3679640592955362</c:v>
                </c:pt>
                <c:pt idx="20">
                  <c:v>-3.773355471289952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Wealth_BWA!$D$64:$X$64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4.3150838666899061</c:v>
                </c:pt>
                <c:pt idx="2">
                  <c:v>4.4125076451925649</c:v>
                </c:pt>
                <c:pt idx="3">
                  <c:v>3.5082119180117166</c:v>
                </c:pt>
                <c:pt idx="4">
                  <c:v>4.4647783372831817</c:v>
                </c:pt>
                <c:pt idx="5">
                  <c:v>10.036654740458339</c:v>
                </c:pt>
                <c:pt idx="6">
                  <c:v>12.224117779096332</c:v>
                </c:pt>
                <c:pt idx="7">
                  <c:v>20.412281564129309</c:v>
                </c:pt>
                <c:pt idx="8">
                  <c:v>30.14766903923174</c:v>
                </c:pt>
                <c:pt idx="9">
                  <c:v>40.259727862693204</c:v>
                </c:pt>
                <c:pt idx="10">
                  <c:v>45.999812277912675</c:v>
                </c:pt>
                <c:pt idx="11">
                  <c:v>48.863424488317577</c:v>
                </c:pt>
                <c:pt idx="12">
                  <c:v>60.090267918498938</c:v>
                </c:pt>
                <c:pt idx="13">
                  <c:v>68.08471522870731</c:v>
                </c:pt>
                <c:pt idx="14">
                  <c:v>75.99974767807349</c:v>
                </c:pt>
                <c:pt idx="15">
                  <c:v>76.811429278237966</c:v>
                </c:pt>
                <c:pt idx="16">
                  <c:v>83.424837688140329</c:v>
                </c:pt>
                <c:pt idx="17">
                  <c:v>89.568383916770514</c:v>
                </c:pt>
                <c:pt idx="18">
                  <c:v>92.282834400369978</c:v>
                </c:pt>
                <c:pt idx="19">
                  <c:v>80.328988171803672</c:v>
                </c:pt>
                <c:pt idx="20">
                  <c:v>90.858526652840482</c:v>
                </c:pt>
              </c:numCache>
            </c:numRef>
          </c:val>
        </c:ser>
        <c:marker val="1"/>
        <c:axId val="74136576"/>
        <c:axId val="74146560"/>
      </c:lineChart>
      <c:catAx>
        <c:axId val="741365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146560"/>
        <c:crosses val="autoZero"/>
        <c:auto val="1"/>
        <c:lblAlgn val="ctr"/>
        <c:lblOffset val="100"/>
      </c:catAx>
      <c:valAx>
        <c:axId val="741465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136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Wealth_BWA!$B$40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Wealth_BWA!$D$38:$X$38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Wealth_BWA!$D$40:$X$40</c:f>
              <c:numCache>
                <c:formatCode>_(* #,##0_);_(* \(#,##0\);_(* "-"??_);_(@_)</c:formatCode>
                <c:ptCount val="21"/>
                <c:pt idx="0">
                  <c:v>6751.0457609846399</c:v>
                </c:pt>
                <c:pt idx="1">
                  <c:v>7274.5711675616576</c:v>
                </c:pt>
                <c:pt idx="2">
                  <c:v>7700.2067890652679</c:v>
                </c:pt>
                <c:pt idx="3">
                  <c:v>8062.6117328765376</c:v>
                </c:pt>
                <c:pt idx="4">
                  <c:v>8377.5476106362839</c:v>
                </c:pt>
                <c:pt idx="5">
                  <c:v>8757.8553934291904</c:v>
                </c:pt>
                <c:pt idx="6">
                  <c:v>9069.5500069577738</c:v>
                </c:pt>
                <c:pt idx="7">
                  <c:v>9524.8209677125706</c:v>
                </c:pt>
                <c:pt idx="8">
                  <c:v>10108.696865390508</c:v>
                </c:pt>
                <c:pt idx="9">
                  <c:v>10798.624751191392</c:v>
                </c:pt>
                <c:pt idx="10">
                  <c:v>11471.521035690243</c:v>
                </c:pt>
                <c:pt idx="11">
                  <c:v>12163.194890115281</c:v>
                </c:pt>
                <c:pt idx="12">
                  <c:v>12891.305027309278</c:v>
                </c:pt>
                <c:pt idx="13">
                  <c:v>13611.763134358544</c:v>
                </c:pt>
                <c:pt idx="14">
                  <c:v>14338.86511160653</c:v>
                </c:pt>
                <c:pt idx="15">
                  <c:v>14935.043249546507</c:v>
                </c:pt>
                <c:pt idx="16">
                  <c:v>15434.581653554087</c:v>
                </c:pt>
                <c:pt idx="17">
                  <c:v>16121.017268398307</c:v>
                </c:pt>
                <c:pt idx="18">
                  <c:v>16864.35109219671</c:v>
                </c:pt>
                <c:pt idx="19">
                  <c:v>17631.709249401414</c:v>
                </c:pt>
                <c:pt idx="20">
                  <c:v>18507.491645571699</c:v>
                </c:pt>
              </c:numCache>
            </c:numRef>
          </c:val>
        </c:ser>
        <c:ser>
          <c:idx val="1"/>
          <c:order val="1"/>
          <c:tx>
            <c:strRef>
              <c:f>Wealth_BWA!$B$41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Wealth_BWA!$D$38:$X$38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Wealth_BWA!$D$41:$X$41</c:f>
              <c:numCache>
                <c:formatCode>General</c:formatCode>
                <c:ptCount val="21"/>
                <c:pt idx="0">
                  <c:v>20052.296524123649</c:v>
                </c:pt>
                <c:pt idx="1">
                  <c:v>20621.629506147849</c:v>
                </c:pt>
                <c:pt idx="2">
                  <c:v>21210.403418610662</c:v>
                </c:pt>
                <c:pt idx="3">
                  <c:v>20876.865973282223</c:v>
                </c:pt>
                <c:pt idx="4">
                  <c:v>21488.602821876397</c:v>
                </c:pt>
                <c:pt idx="5">
                  <c:v>22125.229633436498</c:v>
                </c:pt>
                <c:pt idx="6">
                  <c:v>22436.10559353674</c:v>
                </c:pt>
                <c:pt idx="7">
                  <c:v>22754.693859198269</c:v>
                </c:pt>
                <c:pt idx="8">
                  <c:v>22111.594645755587</c:v>
                </c:pt>
                <c:pt idx="9">
                  <c:v>22446.096986494998</c:v>
                </c:pt>
                <c:pt idx="10">
                  <c:v>22782.692711700012</c:v>
                </c:pt>
                <c:pt idx="11">
                  <c:v>23236.117659003736</c:v>
                </c:pt>
                <c:pt idx="12">
                  <c:v>23707.986746527102</c:v>
                </c:pt>
                <c:pt idx="13">
                  <c:v>24191.090706008596</c:v>
                </c:pt>
                <c:pt idx="14">
                  <c:v>24673.567727339763</c:v>
                </c:pt>
                <c:pt idx="15">
                  <c:v>25146.117914003542</c:v>
                </c:pt>
                <c:pt idx="16">
                  <c:v>25546.985787873593</c:v>
                </c:pt>
                <c:pt idx="17">
                  <c:v>25923.683969046397</c:v>
                </c:pt>
                <c:pt idx="18">
                  <c:v>26282.687949078063</c:v>
                </c:pt>
                <c:pt idx="19">
                  <c:v>26637.60358631744</c:v>
                </c:pt>
                <c:pt idx="20">
                  <c:v>26098.099005935594</c:v>
                </c:pt>
              </c:numCache>
            </c:numRef>
          </c:val>
        </c:ser>
        <c:ser>
          <c:idx val="2"/>
          <c:order val="2"/>
          <c:tx>
            <c:strRef>
              <c:f>Wealth_BWA!$B$42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Wealth_BWA!$D$38:$X$38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Wealth_BWA!$D$42:$X$42</c:f>
              <c:numCache>
                <c:formatCode>_(* #,##0_);_(* \(#,##0\);_(* "-"??_);_(@_)</c:formatCode>
                <c:ptCount val="21"/>
                <c:pt idx="0">
                  <c:v>49156.065835777103</c:v>
                </c:pt>
                <c:pt idx="1">
                  <c:v>47340.649018295109</c:v>
                </c:pt>
                <c:pt idx="2">
                  <c:v>45632.353658461136</c:v>
                </c:pt>
                <c:pt idx="3">
                  <c:v>44046.41250928634</c:v>
                </c:pt>
                <c:pt idx="4">
                  <c:v>42558.120751698792</c:v>
                </c:pt>
                <c:pt idx="5">
                  <c:v>41162.256557243716</c:v>
                </c:pt>
                <c:pt idx="6">
                  <c:v>39868.603611613886</c:v>
                </c:pt>
                <c:pt idx="7">
                  <c:v>38657.514627709927</c:v>
                </c:pt>
                <c:pt idx="8">
                  <c:v>37532.147652719425</c:v>
                </c:pt>
                <c:pt idx="9">
                  <c:v>36514.647591630935</c:v>
                </c:pt>
                <c:pt idx="10">
                  <c:v>35606.119902096281</c:v>
                </c:pt>
                <c:pt idx="11">
                  <c:v>34756.25190489526</c:v>
                </c:pt>
                <c:pt idx="12">
                  <c:v>34009.059911810589</c:v>
                </c:pt>
                <c:pt idx="13">
                  <c:v>33298.486545604508</c:v>
                </c:pt>
                <c:pt idx="14">
                  <c:v>32614.618811076001</c:v>
                </c:pt>
                <c:pt idx="15">
                  <c:v>31919.371202165516</c:v>
                </c:pt>
                <c:pt idx="16">
                  <c:v>31205.985636198984</c:v>
                </c:pt>
                <c:pt idx="17">
                  <c:v>30494.364376101334</c:v>
                </c:pt>
                <c:pt idx="18">
                  <c:v>29802.54743919061</c:v>
                </c:pt>
                <c:pt idx="19">
                  <c:v>29131.809720001522</c:v>
                </c:pt>
                <c:pt idx="20">
                  <c:v>28487.598987089208</c:v>
                </c:pt>
              </c:numCache>
            </c:numRef>
          </c:val>
        </c:ser>
        <c:overlap val="100"/>
        <c:axId val="77407744"/>
        <c:axId val="77409280"/>
      </c:barChart>
      <c:catAx>
        <c:axId val="774077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409280"/>
        <c:crosses val="autoZero"/>
        <c:auto val="1"/>
        <c:lblAlgn val="ctr"/>
        <c:lblOffset val="100"/>
      </c:catAx>
      <c:valAx>
        <c:axId val="774092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4077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Wealth_BWA!$B$67:$B$69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Wealth_BWA!$C$67:$C$69</c:f>
              <c:numCache>
                <c:formatCode>_(* #,##0_);_(* \(#,##0\);_(* "-"??_);_(@_)</c:formatCode>
                <c:ptCount val="3"/>
                <c:pt idx="0">
                  <c:v>16.559466645961034</c:v>
                </c:pt>
                <c:pt idx="1">
                  <c:v>32.404331637021428</c:v>
                </c:pt>
                <c:pt idx="2">
                  <c:v>51.036201717017533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Wealth_BWA!$B$72:$B$75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Wealth_BWA!$C$72:$C$75</c:f>
              <c:numCache>
                <c:formatCode>_(* #,##0_);_(* \(#,##0\);_(* "-"??_);_(@_)</c:formatCode>
                <c:ptCount val="4"/>
                <c:pt idx="0">
                  <c:v>9.5467975312919435</c:v>
                </c:pt>
                <c:pt idx="1">
                  <c:v>88.131306128118297</c:v>
                </c:pt>
                <c:pt idx="2">
                  <c:v>1.3284717082838244</c:v>
                </c:pt>
                <c:pt idx="3">
                  <c:v>0.99342463230593536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105004082963.4765</v>
      </c>
      <c r="E7" s="13">
        <f t="shared" ref="E7:X7" si="0">+E8+E9+E10</f>
        <v>107104922116.04706</v>
      </c>
      <c r="F7" s="13">
        <f t="shared" si="0"/>
        <v>109199776798.63699</v>
      </c>
      <c r="G7" s="13">
        <f t="shared" si="0"/>
        <v>109919451142.39828</v>
      </c>
      <c r="H7" s="13">
        <f t="shared" si="0"/>
        <v>111997906899.06119</v>
      </c>
      <c r="I7" s="13">
        <f t="shared" si="0"/>
        <v>114237759293.40248</v>
      </c>
      <c r="J7" s="13">
        <f t="shared" si="0"/>
        <v>115890670179.73724</v>
      </c>
      <c r="K7" s="13">
        <f t="shared" si="0"/>
        <v>117793633016.51712</v>
      </c>
      <c r="L7" s="13">
        <f t="shared" si="0"/>
        <v>118271329064.5412</v>
      </c>
      <c r="M7" s="13">
        <f t="shared" si="0"/>
        <v>120556677128.17029</v>
      </c>
      <c r="N7" s="13">
        <f t="shared" si="0"/>
        <v>122809227030.77362</v>
      </c>
      <c r="O7" s="13">
        <f t="shared" si="0"/>
        <v>125189026834.40128</v>
      </c>
      <c r="P7" s="13">
        <f t="shared" si="0"/>
        <v>127667172507.87332</v>
      </c>
      <c r="Q7" s="13">
        <f t="shared" si="0"/>
        <v>130124482776.5571</v>
      </c>
      <c r="R7" s="13">
        <f t="shared" si="0"/>
        <v>132670705029.39223</v>
      </c>
      <c r="S7" s="13">
        <f t="shared" si="0"/>
        <v>135049454543.99878</v>
      </c>
      <c r="T7" s="13">
        <f t="shared" si="0"/>
        <v>137221680583.02591</v>
      </c>
      <c r="U7" s="13">
        <f t="shared" si="0"/>
        <v>139821950532.7345</v>
      </c>
      <c r="V7" s="13">
        <f t="shared" si="0"/>
        <v>142603456542.91629</v>
      </c>
      <c r="W7" s="13">
        <f t="shared" si="0"/>
        <v>145449902829.47412</v>
      </c>
      <c r="X7" s="13">
        <f t="shared" si="0"/>
        <v>146694011479.23303</v>
      </c>
    </row>
    <row r="8" spans="1:24" s="22" customFormat="1" ht="15.75">
      <c r="A8" s="19">
        <v>1</v>
      </c>
      <c r="B8" s="20" t="s">
        <v>5</v>
      </c>
      <c r="C8" s="20"/>
      <c r="D8" s="21">
        <v>9332449879.6581001</v>
      </c>
      <c r="E8" s="21">
        <v>10355861277.005753</v>
      </c>
      <c r="F8" s="21">
        <v>11280217730.264652</v>
      </c>
      <c r="G8" s="21">
        <v>12142591586.34618</v>
      </c>
      <c r="H8" s="21">
        <v>12955156910.754498</v>
      </c>
      <c r="I8" s="21">
        <v>13886779552.470882</v>
      </c>
      <c r="J8" s="21">
        <v>14726264624.497364</v>
      </c>
      <c r="K8" s="21">
        <v>15816327160.083504</v>
      </c>
      <c r="L8" s="21">
        <v>17140174991.896887</v>
      </c>
      <c r="M8" s="21">
        <v>18661956523.889187</v>
      </c>
      <c r="N8" s="21">
        <v>20166073616.665768</v>
      </c>
      <c r="O8" s="21">
        <v>21704600958.471313</v>
      </c>
      <c r="P8" s="21">
        <v>23308807293.792984</v>
      </c>
      <c r="Q8" s="21">
        <v>24911255229.794193</v>
      </c>
      <c r="R8" s="21">
        <v>26559062530.917412</v>
      </c>
      <c r="S8" s="21">
        <v>28013257377.006638</v>
      </c>
      <c r="T8" s="21">
        <v>29339673438.149231</v>
      </c>
      <c r="U8" s="21">
        <v>31073905625.528469</v>
      </c>
      <c r="V8" s="21">
        <v>32966804530.75016</v>
      </c>
      <c r="W8" s="21">
        <v>34938571887.59185</v>
      </c>
      <c r="X8" s="21">
        <v>37143517820.621887</v>
      </c>
    </row>
    <row r="9" spans="1:24" s="22" customFormat="1" ht="15.75">
      <c r="A9" s="19">
        <v>2</v>
      </c>
      <c r="B9" s="20" t="s">
        <v>38</v>
      </c>
      <c r="C9" s="20"/>
      <c r="D9" s="21">
        <v>27719713198.349342</v>
      </c>
      <c r="E9" s="21">
        <v>29356333116.066902</v>
      </c>
      <c r="F9" s="21">
        <v>31071629017.604813</v>
      </c>
      <c r="G9" s="21">
        <v>31441332599.804035</v>
      </c>
      <c r="H9" s="21">
        <v>33230276244.189159</v>
      </c>
      <c r="I9" s="21">
        <v>35082582740.273346</v>
      </c>
      <c r="J9" s="21">
        <v>36429594396.64798</v>
      </c>
      <c r="K9" s="21">
        <v>37785033831.565392</v>
      </c>
      <c r="L9" s="21">
        <v>37492132430.612762</v>
      </c>
      <c r="M9" s="21">
        <v>38790873444.023941</v>
      </c>
      <c r="N9" s="21">
        <v>40050265085.21524</v>
      </c>
      <c r="O9" s="21">
        <v>41463666920.491539</v>
      </c>
      <c r="P9" s="21">
        <v>42866481960.355888</v>
      </c>
      <c r="Q9" s="21">
        <v>44272768260.515381</v>
      </c>
      <c r="R9" s="21">
        <v>45701443107.990982</v>
      </c>
      <c r="S9" s="21">
        <v>47165894426.112755</v>
      </c>
      <c r="T9" s="21">
        <v>48562393019.097855</v>
      </c>
      <c r="U9" s="21">
        <v>49968937797.695686</v>
      </c>
      <c r="V9" s="21">
        <v>51377976621.992676</v>
      </c>
      <c r="W9" s="21">
        <v>52784435964.160561</v>
      </c>
      <c r="X9" s="21">
        <v>52377449309.467407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67951919885.469055</v>
      </c>
      <c r="E10" s="21">
        <f t="shared" ref="E10:X10" si="1">+E13+E16+E19+E23</f>
        <v>67392727722.974396</v>
      </c>
      <c r="F10" s="21">
        <f t="shared" si="1"/>
        <v>66847930050.76754</v>
      </c>
      <c r="G10" s="21">
        <f t="shared" si="1"/>
        <v>66335526956.248062</v>
      </c>
      <c r="H10" s="21">
        <f t="shared" si="1"/>
        <v>65812473744.117523</v>
      </c>
      <c r="I10" s="21">
        <f t="shared" si="1"/>
        <v>65268397000.658249</v>
      </c>
      <c r="J10" s="21">
        <f t="shared" si="1"/>
        <v>64734811158.591911</v>
      </c>
      <c r="K10" s="21">
        <f t="shared" si="1"/>
        <v>64192272024.868217</v>
      </c>
      <c r="L10" s="21">
        <f t="shared" si="1"/>
        <v>63639021642.031548</v>
      </c>
      <c r="M10" s="21">
        <f t="shared" si="1"/>
        <v>63103847160.257164</v>
      </c>
      <c r="N10" s="21">
        <f t="shared" si="1"/>
        <v>62592888328.892601</v>
      </c>
      <c r="O10" s="21">
        <f t="shared" si="1"/>
        <v>62020758955.438416</v>
      </c>
      <c r="P10" s="21">
        <f t="shared" si="1"/>
        <v>61491883253.724449</v>
      </c>
      <c r="Q10" s="21">
        <f t="shared" si="1"/>
        <v>60940459286.247528</v>
      </c>
      <c r="R10" s="21">
        <f t="shared" si="1"/>
        <v>60410199390.483841</v>
      </c>
      <c r="S10" s="21">
        <f t="shared" si="1"/>
        <v>59870302740.879387</v>
      </c>
      <c r="T10" s="21">
        <f t="shared" si="1"/>
        <v>59319614125.778831</v>
      </c>
      <c r="U10" s="21">
        <f t="shared" si="1"/>
        <v>58779107109.510361</v>
      </c>
      <c r="V10" s="21">
        <f t="shared" si="1"/>
        <v>58258675390.17347</v>
      </c>
      <c r="W10" s="21">
        <f t="shared" si="1"/>
        <v>57726894977.721725</v>
      </c>
      <c r="X10" s="21">
        <f t="shared" si="1"/>
        <v>57173044349.143745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66152698672.50103</v>
      </c>
      <c r="E11" s="38">
        <f t="shared" ref="E11:X11" si="2">+E13+E16</f>
        <v>65623730909.710236</v>
      </c>
      <c r="F11" s="38">
        <f t="shared" si="2"/>
        <v>65110875514.30072</v>
      </c>
      <c r="G11" s="38">
        <f t="shared" si="2"/>
        <v>64632546620.422493</v>
      </c>
      <c r="H11" s="38">
        <f t="shared" si="2"/>
        <v>64141558009.316154</v>
      </c>
      <c r="I11" s="38">
        <f t="shared" si="2"/>
        <v>63628702613.906624</v>
      </c>
      <c r="J11" s="38">
        <f t="shared" si="2"/>
        <v>63127356052.340874</v>
      </c>
      <c r="K11" s="38">
        <f t="shared" si="2"/>
        <v>62615651540.315735</v>
      </c>
      <c r="L11" s="38">
        <f t="shared" si="2"/>
        <v>62098192611.368713</v>
      </c>
      <c r="M11" s="38">
        <f t="shared" si="2"/>
        <v>61599147816.571724</v>
      </c>
      <c r="N11" s="38">
        <f t="shared" si="2"/>
        <v>61123120689.462257</v>
      </c>
      <c r="O11" s="38">
        <f t="shared" si="2"/>
        <v>60586479107.856865</v>
      </c>
      <c r="P11" s="38">
        <f t="shared" si="2"/>
        <v>60094721978.242165</v>
      </c>
      <c r="Q11" s="38">
        <f t="shared" si="2"/>
        <v>59581098064.324318</v>
      </c>
      <c r="R11" s="38">
        <f t="shared" si="2"/>
        <v>59085888284.556488</v>
      </c>
      <c r="S11" s="38">
        <f t="shared" si="2"/>
        <v>58587340942.973961</v>
      </c>
      <c r="T11" s="38">
        <f t="shared" si="2"/>
        <v>58076364060.840172</v>
      </c>
      <c r="U11" s="38">
        <f t="shared" si="2"/>
        <v>57569875623.905449</v>
      </c>
      <c r="V11" s="38">
        <f t="shared" si="2"/>
        <v>57090087681.488281</v>
      </c>
      <c r="W11" s="38">
        <f t="shared" si="2"/>
        <v>56596489138.45858</v>
      </c>
      <c r="X11" s="38">
        <f t="shared" si="2"/>
        <v>56081253987.802589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1799221212.968029</v>
      </c>
      <c r="E12" s="38">
        <f t="shared" ref="E12:X12" si="3">+E23+E19</f>
        <v>1768996813.2641573</v>
      </c>
      <c r="F12" s="38">
        <f t="shared" si="3"/>
        <v>1737054536.4668164</v>
      </c>
      <c r="G12" s="38">
        <f t="shared" si="3"/>
        <v>1702980335.8255687</v>
      </c>
      <c r="H12" s="38">
        <f t="shared" si="3"/>
        <v>1670915734.8013728</v>
      </c>
      <c r="I12" s="38">
        <f t="shared" si="3"/>
        <v>1639694386.751622</v>
      </c>
      <c r="J12" s="38">
        <f t="shared" si="3"/>
        <v>1607455106.2510428</v>
      </c>
      <c r="K12" s="38">
        <f t="shared" si="3"/>
        <v>1576620484.5524802</v>
      </c>
      <c r="L12" s="38">
        <f t="shared" si="3"/>
        <v>1540829030.6628356</v>
      </c>
      <c r="M12" s="38">
        <f t="shared" si="3"/>
        <v>1504699343.6854393</v>
      </c>
      <c r="N12" s="38">
        <f t="shared" si="3"/>
        <v>1469767639.4303432</v>
      </c>
      <c r="O12" s="38">
        <f t="shared" si="3"/>
        <v>1434279847.5815532</v>
      </c>
      <c r="P12" s="38">
        <f t="shared" si="3"/>
        <v>1397161275.4822872</v>
      </c>
      <c r="Q12" s="38">
        <f t="shared" si="3"/>
        <v>1359361221.9232042</v>
      </c>
      <c r="R12" s="38">
        <f t="shared" si="3"/>
        <v>1324311105.9273558</v>
      </c>
      <c r="S12" s="38">
        <f t="shared" si="3"/>
        <v>1282961797.9054222</v>
      </c>
      <c r="T12" s="38">
        <f t="shared" si="3"/>
        <v>1243250064.9386647</v>
      </c>
      <c r="U12" s="38">
        <f t="shared" si="3"/>
        <v>1209231485.6049056</v>
      </c>
      <c r="V12" s="38">
        <f t="shared" si="3"/>
        <v>1168587708.6851902</v>
      </c>
      <c r="W12" s="38">
        <f t="shared" si="3"/>
        <v>1130405839.2631481</v>
      </c>
      <c r="X12" s="38">
        <f t="shared" si="3"/>
        <v>1091790361.3411598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5989427308.9744349</v>
      </c>
      <c r="E13" s="13">
        <f t="shared" ref="E13:X13" si="4">+E14+E15</f>
        <v>5961806107.7493887</v>
      </c>
      <c r="F13" s="13">
        <f t="shared" si="4"/>
        <v>5950297273.9056196</v>
      </c>
      <c r="G13" s="13">
        <f t="shared" si="4"/>
        <v>5973314941.5931578</v>
      </c>
      <c r="H13" s="13">
        <f t="shared" si="4"/>
        <v>5983672892.0525503</v>
      </c>
      <c r="I13" s="13">
        <f t="shared" si="4"/>
        <v>5972164058.2087812</v>
      </c>
      <c r="J13" s="13">
        <f t="shared" si="4"/>
        <v>5972164058.2087812</v>
      </c>
      <c r="K13" s="13">
        <f t="shared" si="4"/>
        <v>5961806107.7493887</v>
      </c>
      <c r="L13" s="13">
        <f t="shared" si="4"/>
        <v>5945693740.3681116</v>
      </c>
      <c r="M13" s="13">
        <f t="shared" si="4"/>
        <v>5947995507.1368656</v>
      </c>
      <c r="N13" s="13">
        <f t="shared" si="4"/>
        <v>5973314941.5931578</v>
      </c>
      <c r="O13" s="13">
        <f t="shared" si="4"/>
        <v>5938788440.0618496</v>
      </c>
      <c r="P13" s="13">
        <f t="shared" si="4"/>
        <v>5949146390.5212421</v>
      </c>
      <c r="Q13" s="13">
        <f t="shared" si="4"/>
        <v>5937637556.6774731</v>
      </c>
      <c r="R13" s="13">
        <f t="shared" si="4"/>
        <v>5944542856.9837341</v>
      </c>
      <c r="S13" s="13">
        <f t="shared" si="4"/>
        <v>5948110595.4753027</v>
      </c>
      <c r="T13" s="13">
        <f t="shared" si="4"/>
        <v>5939248793.4156008</v>
      </c>
      <c r="U13" s="13">
        <f t="shared" si="4"/>
        <v>5934875436.5549688</v>
      </c>
      <c r="V13" s="13">
        <f t="shared" si="4"/>
        <v>5957202574.2118807</v>
      </c>
      <c r="W13" s="13">
        <f t="shared" si="4"/>
        <v>5965719111.2562704</v>
      </c>
      <c r="X13" s="13">
        <f t="shared" si="4"/>
        <v>5952599040.6743727</v>
      </c>
    </row>
    <row r="14" spans="1:24" ht="15.75">
      <c r="A14" s="8" t="s">
        <v>43</v>
      </c>
      <c r="B14" s="2" t="s">
        <v>27</v>
      </c>
      <c r="C14" s="10"/>
      <c r="D14" s="11">
        <v>96904380.96453777</v>
      </c>
      <c r="E14" s="11">
        <v>69283179.739491373</v>
      </c>
      <c r="F14" s="11">
        <v>57774345.895722039</v>
      </c>
      <c r="G14" s="11">
        <v>80792013.5832607</v>
      </c>
      <c r="H14" s="11">
        <v>91149964.042653099</v>
      </c>
      <c r="I14" s="11">
        <v>79641130.198883772</v>
      </c>
      <c r="J14" s="11">
        <v>79641130.198883772</v>
      </c>
      <c r="K14" s="11">
        <v>69283179.739491373</v>
      </c>
      <c r="L14" s="11">
        <v>53170812.358214311</v>
      </c>
      <c r="M14" s="11">
        <v>55472579.126968175</v>
      </c>
      <c r="N14" s="11">
        <v>80792013.5832607</v>
      </c>
      <c r="O14" s="11">
        <v>46265512.051952712</v>
      </c>
      <c r="P14" s="11">
        <v>56623462.511345111</v>
      </c>
      <c r="Q14" s="11">
        <v>45114628.667575777</v>
      </c>
      <c r="R14" s="11">
        <v>52019928.973837376</v>
      </c>
      <c r="S14" s="11">
        <v>55587667.465405867</v>
      </c>
      <c r="T14" s="11">
        <v>46725865.405703485</v>
      </c>
      <c r="U14" s="11">
        <v>42352508.54507114</v>
      </c>
      <c r="V14" s="11">
        <v>64679646.201983638</v>
      </c>
      <c r="W14" s="11">
        <v>73196183.246372938</v>
      </c>
      <c r="X14" s="11">
        <v>60076112.66447591</v>
      </c>
    </row>
    <row r="15" spans="1:24" ht="15.75">
      <c r="A15" s="8" t="s">
        <v>47</v>
      </c>
      <c r="B15" s="2" t="s">
        <v>6</v>
      </c>
      <c r="C15" s="10"/>
      <c r="D15" s="11">
        <v>5892522928.0098972</v>
      </c>
      <c r="E15" s="11">
        <v>5892522928.0098972</v>
      </c>
      <c r="F15" s="11">
        <v>5892522928.0098972</v>
      </c>
      <c r="G15" s="11">
        <v>5892522928.0098972</v>
      </c>
      <c r="H15" s="11">
        <v>5892522928.0098972</v>
      </c>
      <c r="I15" s="11">
        <v>5892522928.0098972</v>
      </c>
      <c r="J15" s="11">
        <v>5892522928.0098972</v>
      </c>
      <c r="K15" s="11">
        <v>5892522928.0098972</v>
      </c>
      <c r="L15" s="11">
        <v>5892522928.0098972</v>
      </c>
      <c r="M15" s="11">
        <v>5892522928.0098972</v>
      </c>
      <c r="N15" s="11">
        <v>5892522928.0098972</v>
      </c>
      <c r="O15" s="11">
        <v>5892522928.0098972</v>
      </c>
      <c r="P15" s="11">
        <v>5892522928.0098972</v>
      </c>
      <c r="Q15" s="11">
        <v>5892522928.0098972</v>
      </c>
      <c r="R15" s="11">
        <v>5892522928.0098972</v>
      </c>
      <c r="S15" s="11">
        <v>5892522928.0098972</v>
      </c>
      <c r="T15" s="11">
        <v>5892522928.0098972</v>
      </c>
      <c r="U15" s="11">
        <v>5892522928.0098972</v>
      </c>
      <c r="V15" s="11">
        <v>5892522928.0098972</v>
      </c>
      <c r="W15" s="11">
        <v>5892522928.0098972</v>
      </c>
      <c r="X15" s="11">
        <v>5892522928.0098972</v>
      </c>
    </row>
    <row r="16" spans="1:24" ht="15.75">
      <c r="A16" s="15" t="s">
        <v>44</v>
      </c>
      <c r="B16" s="10" t="s">
        <v>11</v>
      </c>
      <c r="C16" s="10"/>
      <c r="D16" s="13">
        <f>+D17+D18</f>
        <v>60163271363.526596</v>
      </c>
      <c r="E16" s="13">
        <f t="shared" ref="E16:X16" si="5">+E17+E18</f>
        <v>59661924801.960846</v>
      </c>
      <c r="F16" s="13">
        <f t="shared" si="5"/>
        <v>59160578240.395103</v>
      </c>
      <c r="G16" s="13">
        <f t="shared" si="5"/>
        <v>58659231678.829338</v>
      </c>
      <c r="H16" s="13">
        <f t="shared" si="5"/>
        <v>58157885117.263603</v>
      </c>
      <c r="I16" s="13">
        <f t="shared" si="5"/>
        <v>57656538555.697845</v>
      </c>
      <c r="J16" s="13">
        <f t="shared" si="5"/>
        <v>57155191994.132095</v>
      </c>
      <c r="K16" s="13">
        <f t="shared" si="5"/>
        <v>56653845432.566345</v>
      </c>
      <c r="L16" s="13">
        <f t="shared" si="5"/>
        <v>56152498871.000603</v>
      </c>
      <c r="M16" s="13">
        <f t="shared" si="5"/>
        <v>55651152309.43486</v>
      </c>
      <c r="N16" s="13">
        <f t="shared" si="5"/>
        <v>55149805747.869102</v>
      </c>
      <c r="O16" s="13">
        <f t="shared" si="5"/>
        <v>54647690667.795013</v>
      </c>
      <c r="P16" s="13">
        <f t="shared" si="5"/>
        <v>54145575587.720924</v>
      </c>
      <c r="Q16" s="13">
        <f t="shared" si="5"/>
        <v>53643460507.646843</v>
      </c>
      <c r="R16" s="13">
        <f t="shared" si="5"/>
        <v>53141345427.572754</v>
      </c>
      <c r="S16" s="13">
        <f t="shared" si="5"/>
        <v>52639230347.498657</v>
      </c>
      <c r="T16" s="13">
        <f t="shared" si="5"/>
        <v>52137115267.424568</v>
      </c>
      <c r="U16" s="13">
        <f t="shared" si="5"/>
        <v>51635000187.350479</v>
      </c>
      <c r="V16" s="13">
        <f t="shared" si="5"/>
        <v>51132885107.276398</v>
      </c>
      <c r="W16" s="13">
        <f t="shared" si="5"/>
        <v>50630770027.202309</v>
      </c>
      <c r="X16" s="13">
        <f t="shared" si="5"/>
        <v>50128654947.12822</v>
      </c>
    </row>
    <row r="17" spans="1:24">
      <c r="A17" s="8" t="s">
        <v>45</v>
      </c>
      <c r="B17" s="2" t="s">
        <v>7</v>
      </c>
      <c r="C17" s="2"/>
      <c r="D17" s="14">
        <v>2799320070.5000005</v>
      </c>
      <c r="E17" s="14">
        <v>2792663364.4500003</v>
      </c>
      <c r="F17" s="14">
        <v>2786006658.4000001</v>
      </c>
      <c r="G17" s="14">
        <v>2779349952.3499999</v>
      </c>
      <c r="H17" s="14">
        <v>2772693246.2999997</v>
      </c>
      <c r="I17" s="14">
        <v>2766036540.25</v>
      </c>
      <c r="J17" s="14">
        <v>2759379834.2000003</v>
      </c>
      <c r="K17" s="14">
        <v>2752723128.1500001</v>
      </c>
      <c r="L17" s="14">
        <v>2746066422.1000004</v>
      </c>
      <c r="M17" s="14">
        <v>2739409716.0500002</v>
      </c>
      <c r="N17" s="14">
        <v>2732753010</v>
      </c>
      <c r="O17" s="14">
        <v>2725745951</v>
      </c>
      <c r="P17" s="14">
        <v>2718738892</v>
      </c>
      <c r="Q17" s="14">
        <v>2711731833.0000005</v>
      </c>
      <c r="R17" s="14">
        <v>2704724774.0000005</v>
      </c>
      <c r="S17" s="14">
        <v>2697717715</v>
      </c>
      <c r="T17" s="14">
        <v>2690710656</v>
      </c>
      <c r="U17" s="14">
        <v>2683703597</v>
      </c>
      <c r="V17" s="14">
        <v>2676696538</v>
      </c>
      <c r="W17" s="14">
        <v>2669689479</v>
      </c>
      <c r="X17" s="14">
        <v>2662682420</v>
      </c>
    </row>
    <row r="18" spans="1:24">
      <c r="A18" s="8" t="s">
        <v>46</v>
      </c>
      <c r="B18" s="2" t="s">
        <v>62</v>
      </c>
      <c r="C18" s="2"/>
      <c r="D18" s="14">
        <v>57363951293.026596</v>
      </c>
      <c r="E18" s="14">
        <v>56869261437.510849</v>
      </c>
      <c r="F18" s="14">
        <v>56374571581.995102</v>
      </c>
      <c r="G18" s="14">
        <v>55879881726.47934</v>
      </c>
      <c r="H18" s="14">
        <v>55385191870.9636</v>
      </c>
      <c r="I18" s="14">
        <v>54890502015.447845</v>
      </c>
      <c r="J18" s="14">
        <v>54395812159.932098</v>
      </c>
      <c r="K18" s="14">
        <v>53901122304.416344</v>
      </c>
      <c r="L18" s="14">
        <v>53406432448.900604</v>
      </c>
      <c r="M18" s="14">
        <v>52911742593.384857</v>
      </c>
      <c r="N18" s="14">
        <v>52417052737.869102</v>
      </c>
      <c r="O18" s="14">
        <v>51921944716.795013</v>
      </c>
      <c r="P18" s="14">
        <v>51426836695.720924</v>
      </c>
      <c r="Q18" s="14">
        <v>50931728674.646843</v>
      </c>
      <c r="R18" s="14">
        <v>50436620653.572754</v>
      </c>
      <c r="S18" s="14">
        <v>49941512632.498657</v>
      </c>
      <c r="T18" s="14">
        <v>49446404611.424568</v>
      </c>
      <c r="U18" s="14">
        <v>48951296590.350479</v>
      </c>
      <c r="V18" s="14">
        <v>48456188569.276398</v>
      </c>
      <c r="W18" s="14">
        <v>47961080548.202309</v>
      </c>
      <c r="X18" s="14">
        <v>47465972527.12822</v>
      </c>
    </row>
    <row r="19" spans="1:24" ht="15.75">
      <c r="A19" s="15" t="s">
        <v>48</v>
      </c>
      <c r="B19" s="10" t="s">
        <v>12</v>
      </c>
      <c r="C19" s="10"/>
      <c r="D19" s="13">
        <f>+D20+D21+D22</f>
        <v>989167124.78473842</v>
      </c>
      <c r="E19" s="13">
        <f t="shared" ref="E19:X19" si="6">+E20+E21+E22</f>
        <v>975330481.51589584</v>
      </c>
      <c r="F19" s="13">
        <f t="shared" si="6"/>
        <v>959418376.12926877</v>
      </c>
      <c r="G19" s="13">
        <f t="shared" si="6"/>
        <v>943708417.31873417</v>
      </c>
      <c r="H19" s="13">
        <f t="shared" si="6"/>
        <v>927816681.96673644</v>
      </c>
      <c r="I19" s="13">
        <f t="shared" si="6"/>
        <v>911958749.40350032</v>
      </c>
      <c r="J19" s="13">
        <f t="shared" si="6"/>
        <v>898486312.39996588</v>
      </c>
      <c r="K19" s="13">
        <f t="shared" si="6"/>
        <v>884772453.9677496</v>
      </c>
      <c r="L19" s="13">
        <f t="shared" si="6"/>
        <v>868389967.75183058</v>
      </c>
      <c r="M19" s="13">
        <f t="shared" si="6"/>
        <v>851709168.86655116</v>
      </c>
      <c r="N19" s="13">
        <f t="shared" si="6"/>
        <v>834993066.58645463</v>
      </c>
      <c r="O19" s="13">
        <f t="shared" si="6"/>
        <v>818577042.28157222</v>
      </c>
      <c r="P19" s="13">
        <f t="shared" si="6"/>
        <v>801755030.13729036</v>
      </c>
      <c r="Q19" s="13">
        <f t="shared" si="6"/>
        <v>787227731.12987149</v>
      </c>
      <c r="R19" s="13">
        <f t="shared" si="6"/>
        <v>771111784.64007032</v>
      </c>
      <c r="S19" s="13">
        <f t="shared" si="6"/>
        <v>753724920.10031021</v>
      </c>
      <c r="T19" s="13">
        <f t="shared" si="6"/>
        <v>736744043.23981667</v>
      </c>
      <c r="U19" s="13">
        <f t="shared" si="6"/>
        <v>722128485.98555446</v>
      </c>
      <c r="V19" s="13">
        <f t="shared" si="6"/>
        <v>706065494.34777939</v>
      </c>
      <c r="W19" s="13">
        <f t="shared" si="6"/>
        <v>693038584.73603237</v>
      </c>
      <c r="X19" s="13">
        <f t="shared" si="6"/>
        <v>675598765.34424615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989167124.78473842</v>
      </c>
      <c r="E22" s="11">
        <v>975330481.51589584</v>
      </c>
      <c r="F22" s="11">
        <v>959418376.12926877</v>
      </c>
      <c r="G22" s="11">
        <v>943708417.31873417</v>
      </c>
      <c r="H22" s="11">
        <v>927816681.96673644</v>
      </c>
      <c r="I22" s="11">
        <v>911958749.40350032</v>
      </c>
      <c r="J22" s="11">
        <v>898486312.39996588</v>
      </c>
      <c r="K22" s="11">
        <v>884772453.9677496</v>
      </c>
      <c r="L22" s="11">
        <v>868389967.75183058</v>
      </c>
      <c r="M22" s="11">
        <v>851709168.86655116</v>
      </c>
      <c r="N22" s="11">
        <v>834993066.58645463</v>
      </c>
      <c r="O22" s="11">
        <v>818577042.28157222</v>
      </c>
      <c r="P22" s="11">
        <v>801755030.13729036</v>
      </c>
      <c r="Q22" s="11">
        <v>787227731.12987149</v>
      </c>
      <c r="R22" s="11">
        <v>771111784.64007032</v>
      </c>
      <c r="S22" s="11">
        <v>753724920.10031021</v>
      </c>
      <c r="T22" s="11">
        <v>736744043.23981667</v>
      </c>
      <c r="U22" s="11">
        <v>722128485.98555446</v>
      </c>
      <c r="V22" s="11">
        <v>706065494.34777939</v>
      </c>
      <c r="W22" s="11">
        <v>693038584.73603237</v>
      </c>
      <c r="X22" s="11">
        <v>675598765.34424615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810054088.18329072</v>
      </c>
      <c r="E23" s="13">
        <f t="shared" ref="E23:X23" si="7">+E24+E25+E26+E27+E28+E29+E30+E31+E32+E33</f>
        <v>793666331.74826133</v>
      </c>
      <c r="F23" s="13">
        <f t="shared" si="7"/>
        <v>777636160.33754754</v>
      </c>
      <c r="G23" s="13">
        <f t="shared" si="7"/>
        <v>759271918.50683463</v>
      </c>
      <c r="H23" s="13">
        <f t="shared" si="7"/>
        <v>743099052.83463633</v>
      </c>
      <c r="I23" s="13">
        <f t="shared" si="7"/>
        <v>727735637.34812164</v>
      </c>
      <c r="J23" s="13">
        <f t="shared" si="7"/>
        <v>708968793.85107708</v>
      </c>
      <c r="K23" s="13">
        <f t="shared" si="7"/>
        <v>691848030.58473063</v>
      </c>
      <c r="L23" s="13">
        <f t="shared" si="7"/>
        <v>672439062.91100514</v>
      </c>
      <c r="M23" s="13">
        <f t="shared" si="7"/>
        <v>652990174.81888819</v>
      </c>
      <c r="N23" s="13">
        <f t="shared" si="7"/>
        <v>634774572.84388864</v>
      </c>
      <c r="O23" s="13">
        <f t="shared" si="7"/>
        <v>615702805.299981</v>
      </c>
      <c r="P23" s="13">
        <f t="shared" si="7"/>
        <v>595406245.34499681</v>
      </c>
      <c r="Q23" s="13">
        <f t="shared" si="7"/>
        <v>572133490.7933327</v>
      </c>
      <c r="R23" s="13">
        <f t="shared" si="7"/>
        <v>553199321.28728533</v>
      </c>
      <c r="S23" s="13">
        <f t="shared" si="7"/>
        <v>529236877.80511206</v>
      </c>
      <c r="T23" s="13">
        <f t="shared" si="7"/>
        <v>506506021.69884795</v>
      </c>
      <c r="U23" s="13">
        <f t="shared" si="7"/>
        <v>487102999.61935103</v>
      </c>
      <c r="V23" s="13">
        <f t="shared" si="7"/>
        <v>462522214.33741087</v>
      </c>
      <c r="W23" s="13">
        <f t="shared" si="7"/>
        <v>437367254.52711576</v>
      </c>
      <c r="X23" s="13">
        <f t="shared" si="7"/>
        <v>416191595.99691355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810054088.18329072</v>
      </c>
      <c r="E29" s="11">
        <v>793666331.74826133</v>
      </c>
      <c r="F29" s="11">
        <v>777636160.33754754</v>
      </c>
      <c r="G29" s="11">
        <v>759271918.50683463</v>
      </c>
      <c r="H29" s="11">
        <v>743099052.83463633</v>
      </c>
      <c r="I29" s="11">
        <v>727735637.34812164</v>
      </c>
      <c r="J29" s="11">
        <v>708968793.85107708</v>
      </c>
      <c r="K29" s="11">
        <v>691848030.58473063</v>
      </c>
      <c r="L29" s="11">
        <v>672439062.91100514</v>
      </c>
      <c r="M29" s="11">
        <v>652990174.81888819</v>
      </c>
      <c r="N29" s="11">
        <v>634774572.84388864</v>
      </c>
      <c r="O29" s="11">
        <v>615702805.299981</v>
      </c>
      <c r="P29" s="11">
        <v>595406245.34499681</v>
      </c>
      <c r="Q29" s="11">
        <v>572133490.7933327</v>
      </c>
      <c r="R29" s="11">
        <v>553199321.28728533</v>
      </c>
      <c r="S29" s="11">
        <v>529236877.80511206</v>
      </c>
      <c r="T29" s="11">
        <v>506506021.69884795</v>
      </c>
      <c r="U29" s="11">
        <v>487102999.61935103</v>
      </c>
      <c r="V29" s="11">
        <v>462522214.33741087</v>
      </c>
      <c r="W29" s="11">
        <v>437367254.52711576</v>
      </c>
      <c r="X29" s="11">
        <v>416191595.99691355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4274795251.5553269</v>
      </c>
      <c r="E35" s="11">
        <v>4592156101.6250887</v>
      </c>
      <c r="F35" s="11">
        <v>4729969325.2537413</v>
      </c>
      <c r="G35" s="11">
        <v>4820600615.2490644</v>
      </c>
      <c r="H35" s="11">
        <v>4995585125.0161953</v>
      </c>
      <c r="I35" s="11">
        <v>5395501951.8531284</v>
      </c>
      <c r="J35" s="11">
        <v>5634868227.7701254</v>
      </c>
      <c r="K35" s="11">
        <v>6183157481.3521032</v>
      </c>
      <c r="L35" s="11">
        <v>6824128189.3287706</v>
      </c>
      <c r="M35" s="11">
        <v>7495703846.0745525</v>
      </c>
      <c r="N35" s="11">
        <v>7936761751.5847197</v>
      </c>
      <c r="O35" s="11">
        <v>8214532449.0569973</v>
      </c>
      <c r="P35" s="11">
        <v>8951149323.3061409</v>
      </c>
      <c r="Q35" s="11">
        <v>9512620142.0062599</v>
      </c>
      <c r="R35" s="11">
        <v>10080932603.501261</v>
      </c>
      <c r="S35" s="11">
        <v>10255531327.62669</v>
      </c>
      <c r="T35" s="11">
        <v>10782246600.92881</v>
      </c>
      <c r="U35" s="11">
        <v>11299520407.173981</v>
      </c>
      <c r="V35" s="11">
        <v>11623540609.939671</v>
      </c>
      <c r="W35" s="11">
        <v>11050119721.82449</v>
      </c>
      <c r="X35" s="11">
        <v>11845073003.638</v>
      </c>
    </row>
    <row r="36" spans="1:24" ht="15.75">
      <c r="A36" s="25">
        <v>5</v>
      </c>
      <c r="B36" s="9" t="s">
        <v>9</v>
      </c>
      <c r="C36" s="10"/>
      <c r="D36" s="11">
        <v>1382371.0000000005</v>
      </c>
      <c r="E36" s="11">
        <v>1423570.0000000005</v>
      </c>
      <c r="F36" s="11">
        <v>1464924.0000000005</v>
      </c>
      <c r="G36" s="11">
        <v>1506036.9999999998</v>
      </c>
      <c r="H36" s="11">
        <v>1546413.9999999998</v>
      </c>
      <c r="I36" s="11">
        <v>1585637</v>
      </c>
      <c r="J36" s="11">
        <v>1623704</v>
      </c>
      <c r="K36" s="11">
        <v>1660538.0000000007</v>
      </c>
      <c r="L36" s="11">
        <v>1695586.9999999993</v>
      </c>
      <c r="M36" s="11">
        <v>1728179</v>
      </c>
      <c r="N36" s="11">
        <v>1757924.9999999998</v>
      </c>
      <c r="O36" s="11">
        <v>1784448.9999999993</v>
      </c>
      <c r="P36" s="11">
        <v>1808102.9999999998</v>
      </c>
      <c r="Q36" s="11">
        <v>1830126.9999999995</v>
      </c>
      <c r="R36" s="11">
        <v>1852242.9999999998</v>
      </c>
      <c r="S36" s="11">
        <v>1875672.9999999995</v>
      </c>
      <c r="T36" s="11">
        <v>1900905</v>
      </c>
      <c r="U36" s="11">
        <v>1927539.9999999998</v>
      </c>
      <c r="V36" s="11">
        <v>1954822</v>
      </c>
      <c r="W36" s="11">
        <v>1981575.9999999998</v>
      </c>
      <c r="X36" s="11">
        <v>2006944.9999999998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75959.40812088539</v>
      </c>
      <c r="E39" s="11">
        <f t="shared" si="8"/>
        <v>75236.849692004631</v>
      </c>
      <c r="F39" s="11">
        <f t="shared" si="8"/>
        <v>74542.963866137055</v>
      </c>
      <c r="G39" s="11">
        <f t="shared" si="8"/>
        <v>72985.890215445106</v>
      </c>
      <c r="H39" s="11">
        <f t="shared" si="8"/>
        <v>72424.27118421148</v>
      </c>
      <c r="I39" s="11">
        <f t="shared" si="8"/>
        <v>72045.341584109396</v>
      </c>
      <c r="J39" s="11">
        <f t="shared" si="8"/>
        <v>71374.259212108387</v>
      </c>
      <c r="K39" s="11">
        <f t="shared" si="8"/>
        <v>70937.029454620773</v>
      </c>
      <c r="L39" s="11">
        <f t="shared" si="8"/>
        <v>69752.439163865522</v>
      </c>
      <c r="M39" s="11">
        <f t="shared" si="8"/>
        <v>69759.369329317327</v>
      </c>
      <c r="N39" s="11">
        <f t="shared" si="8"/>
        <v>69860.333649486551</v>
      </c>
      <c r="O39" s="11">
        <f t="shared" si="8"/>
        <v>70155.564454014282</v>
      </c>
      <c r="P39" s="11">
        <f t="shared" si="8"/>
        <v>70608.351685646965</v>
      </c>
      <c r="Q39" s="11">
        <f t="shared" si="8"/>
        <v>71101.340385971649</v>
      </c>
      <c r="R39" s="11">
        <f t="shared" si="8"/>
        <v>71627.051650022288</v>
      </c>
      <c r="S39" s="11">
        <f t="shared" si="8"/>
        <v>72000.532365715568</v>
      </c>
      <c r="T39" s="11">
        <f t="shared" si="8"/>
        <v>72187.553077626668</v>
      </c>
      <c r="U39" s="11">
        <f t="shared" si="8"/>
        <v>72539.06561354603</v>
      </c>
      <c r="V39" s="11">
        <f t="shared" si="8"/>
        <v>72949.586480465383</v>
      </c>
      <c r="W39" s="11">
        <f t="shared" si="8"/>
        <v>73401.122555720358</v>
      </c>
      <c r="X39" s="11">
        <f t="shared" si="8"/>
        <v>73093.189638596494</v>
      </c>
    </row>
    <row r="40" spans="1:24" ht="15.75">
      <c r="B40" s="20" t="s">
        <v>5</v>
      </c>
      <c r="C40" s="7"/>
      <c r="D40" s="11">
        <f t="shared" ref="D40:X40" si="9">+D8/D36</f>
        <v>6751.0457609846399</v>
      </c>
      <c r="E40" s="11">
        <f t="shared" si="9"/>
        <v>7274.5711675616576</v>
      </c>
      <c r="F40" s="11">
        <f t="shared" si="9"/>
        <v>7700.2067890652679</v>
      </c>
      <c r="G40" s="11">
        <f t="shared" si="9"/>
        <v>8062.6117328765376</v>
      </c>
      <c r="H40" s="11">
        <f t="shared" si="9"/>
        <v>8377.5476106362839</v>
      </c>
      <c r="I40" s="11">
        <f t="shared" si="9"/>
        <v>8757.8553934291904</v>
      </c>
      <c r="J40" s="11">
        <f t="shared" si="9"/>
        <v>9069.5500069577738</v>
      </c>
      <c r="K40" s="11">
        <f t="shared" si="9"/>
        <v>9524.8209677125706</v>
      </c>
      <c r="L40" s="11">
        <f t="shared" si="9"/>
        <v>10108.696865390508</v>
      </c>
      <c r="M40" s="11">
        <f t="shared" si="9"/>
        <v>10798.624751191392</v>
      </c>
      <c r="N40" s="11">
        <f t="shared" si="9"/>
        <v>11471.521035690243</v>
      </c>
      <c r="O40" s="11">
        <f t="shared" si="9"/>
        <v>12163.194890115281</v>
      </c>
      <c r="P40" s="11">
        <f t="shared" si="9"/>
        <v>12891.305027309278</v>
      </c>
      <c r="Q40" s="11">
        <f t="shared" si="9"/>
        <v>13611.763134358544</v>
      </c>
      <c r="R40" s="11">
        <f t="shared" si="9"/>
        <v>14338.86511160653</v>
      </c>
      <c r="S40" s="11">
        <f t="shared" si="9"/>
        <v>14935.043249546507</v>
      </c>
      <c r="T40" s="11">
        <f t="shared" si="9"/>
        <v>15434.581653554087</v>
      </c>
      <c r="U40" s="11">
        <f t="shared" si="9"/>
        <v>16121.017268398307</v>
      </c>
      <c r="V40" s="11">
        <f t="shared" si="9"/>
        <v>16864.35109219671</v>
      </c>
      <c r="W40" s="11">
        <f t="shared" si="9"/>
        <v>17631.709249401414</v>
      </c>
      <c r="X40" s="11">
        <f t="shared" si="9"/>
        <v>18507.491645571699</v>
      </c>
    </row>
    <row r="41" spans="1:24" ht="15.75">
      <c r="B41" s="20" t="s">
        <v>38</v>
      </c>
      <c r="C41" s="7"/>
      <c r="D41" s="37">
        <f>+D9/D36</f>
        <v>20052.296524123649</v>
      </c>
      <c r="E41" s="37">
        <f t="shared" ref="E41:X41" si="10">+E9/E36</f>
        <v>20621.629506147849</v>
      </c>
      <c r="F41" s="37">
        <f t="shared" si="10"/>
        <v>21210.403418610662</v>
      </c>
      <c r="G41" s="37">
        <f t="shared" si="10"/>
        <v>20876.865973282223</v>
      </c>
      <c r="H41" s="37">
        <f t="shared" si="10"/>
        <v>21488.602821876397</v>
      </c>
      <c r="I41" s="37">
        <f t="shared" si="10"/>
        <v>22125.229633436498</v>
      </c>
      <c r="J41" s="37">
        <f t="shared" si="10"/>
        <v>22436.10559353674</v>
      </c>
      <c r="K41" s="37">
        <f t="shared" si="10"/>
        <v>22754.693859198269</v>
      </c>
      <c r="L41" s="37">
        <f t="shared" si="10"/>
        <v>22111.594645755587</v>
      </c>
      <c r="M41" s="37">
        <f t="shared" si="10"/>
        <v>22446.096986494998</v>
      </c>
      <c r="N41" s="37">
        <f t="shared" si="10"/>
        <v>22782.692711700012</v>
      </c>
      <c r="O41" s="37">
        <f t="shared" si="10"/>
        <v>23236.117659003736</v>
      </c>
      <c r="P41" s="37">
        <f t="shared" si="10"/>
        <v>23707.986746527102</v>
      </c>
      <c r="Q41" s="37">
        <f t="shared" si="10"/>
        <v>24191.090706008596</v>
      </c>
      <c r="R41" s="37">
        <f t="shared" si="10"/>
        <v>24673.567727339763</v>
      </c>
      <c r="S41" s="37">
        <f t="shared" si="10"/>
        <v>25146.117914003542</v>
      </c>
      <c r="T41" s="37">
        <f t="shared" si="10"/>
        <v>25546.985787873593</v>
      </c>
      <c r="U41" s="37">
        <f t="shared" si="10"/>
        <v>25923.683969046397</v>
      </c>
      <c r="V41" s="37">
        <f t="shared" si="10"/>
        <v>26282.687949078063</v>
      </c>
      <c r="W41" s="37">
        <f t="shared" si="10"/>
        <v>26637.60358631744</v>
      </c>
      <c r="X41" s="37">
        <f t="shared" si="10"/>
        <v>26098.099005935594</v>
      </c>
    </row>
    <row r="42" spans="1:24" ht="15.75">
      <c r="B42" s="20" t="s">
        <v>10</v>
      </c>
      <c r="C42" s="9"/>
      <c r="D42" s="11">
        <f t="shared" ref="D42:X42" si="11">+D10/D36</f>
        <v>49156.065835777103</v>
      </c>
      <c r="E42" s="11">
        <f t="shared" si="11"/>
        <v>47340.649018295109</v>
      </c>
      <c r="F42" s="11">
        <f t="shared" si="11"/>
        <v>45632.353658461136</v>
      </c>
      <c r="G42" s="11">
        <f t="shared" si="11"/>
        <v>44046.41250928634</v>
      </c>
      <c r="H42" s="11">
        <f t="shared" si="11"/>
        <v>42558.120751698792</v>
      </c>
      <c r="I42" s="11">
        <f t="shared" si="11"/>
        <v>41162.256557243716</v>
      </c>
      <c r="J42" s="11">
        <f t="shared" si="11"/>
        <v>39868.603611613886</v>
      </c>
      <c r="K42" s="11">
        <f t="shared" si="11"/>
        <v>38657.514627709927</v>
      </c>
      <c r="L42" s="11">
        <f t="shared" si="11"/>
        <v>37532.147652719425</v>
      </c>
      <c r="M42" s="11">
        <f t="shared" si="11"/>
        <v>36514.647591630935</v>
      </c>
      <c r="N42" s="11">
        <f t="shared" si="11"/>
        <v>35606.119902096281</v>
      </c>
      <c r="O42" s="11">
        <f t="shared" si="11"/>
        <v>34756.25190489526</v>
      </c>
      <c r="P42" s="11">
        <f t="shared" si="11"/>
        <v>34009.059911810589</v>
      </c>
      <c r="Q42" s="11">
        <f t="shared" si="11"/>
        <v>33298.486545604508</v>
      </c>
      <c r="R42" s="11">
        <f t="shared" si="11"/>
        <v>32614.618811076001</v>
      </c>
      <c r="S42" s="11">
        <f t="shared" si="11"/>
        <v>31919.371202165516</v>
      </c>
      <c r="T42" s="11">
        <f t="shared" si="11"/>
        <v>31205.985636198984</v>
      </c>
      <c r="U42" s="11">
        <f t="shared" si="11"/>
        <v>30494.364376101334</v>
      </c>
      <c r="V42" s="11">
        <f t="shared" si="11"/>
        <v>29802.54743919061</v>
      </c>
      <c r="W42" s="11">
        <f t="shared" si="11"/>
        <v>29131.809720001522</v>
      </c>
      <c r="X42" s="11">
        <f t="shared" si="11"/>
        <v>28487.598987089208</v>
      </c>
    </row>
    <row r="43" spans="1:24" ht="15.75">
      <c r="B43" s="26" t="s">
        <v>32</v>
      </c>
      <c r="C43" s="9"/>
      <c r="D43" s="11">
        <f t="shared" ref="D43:X43" si="12">+D11/D36</f>
        <v>47854.518557247662</v>
      </c>
      <c r="E43" s="11">
        <f t="shared" si="12"/>
        <v>46098.000737378716</v>
      </c>
      <c r="F43" s="11">
        <f t="shared" si="12"/>
        <v>44446.58938914285</v>
      </c>
      <c r="G43" s="11">
        <f t="shared" si="12"/>
        <v>42915.643254729133</v>
      </c>
      <c r="H43" s="11">
        <f t="shared" si="12"/>
        <v>41477.61078813058</v>
      </c>
      <c r="I43" s="11">
        <f t="shared" si="12"/>
        <v>40128.164651749816</v>
      </c>
      <c r="J43" s="11">
        <f t="shared" si="12"/>
        <v>38878.610912051008</v>
      </c>
      <c r="K43" s="11">
        <f t="shared" si="12"/>
        <v>37708.050969213415</v>
      </c>
      <c r="L43" s="11">
        <f t="shared" si="12"/>
        <v>36623.41868118164</v>
      </c>
      <c r="M43" s="11">
        <f t="shared" si="12"/>
        <v>35643.962700953853</v>
      </c>
      <c r="N43" s="11">
        <f t="shared" si="12"/>
        <v>34770.038931957999</v>
      </c>
      <c r="O43" s="11">
        <f t="shared" si="12"/>
        <v>33952.485673648778</v>
      </c>
      <c r="P43" s="11">
        <f t="shared" si="12"/>
        <v>33236.337740848932</v>
      </c>
      <c r="Q43" s="11">
        <f t="shared" si="12"/>
        <v>32555.71775309819</v>
      </c>
      <c r="R43" s="11">
        <f t="shared" si="12"/>
        <v>31899.641831312896</v>
      </c>
      <c r="S43" s="11">
        <f t="shared" si="12"/>
        <v>31235.37042062981</v>
      </c>
      <c r="T43" s="11">
        <f t="shared" si="12"/>
        <v>30551.95502186599</v>
      </c>
      <c r="U43" s="11">
        <f t="shared" si="12"/>
        <v>29867.019944543539</v>
      </c>
      <c r="V43" s="11">
        <f t="shared" si="12"/>
        <v>29204.749937072676</v>
      </c>
      <c r="W43" s="11">
        <f t="shared" si="12"/>
        <v>28561.351741471732</v>
      </c>
      <c r="X43" s="11">
        <f t="shared" si="12"/>
        <v>27943.592867668318</v>
      </c>
    </row>
    <row r="44" spans="1:24" ht="15.75">
      <c r="B44" s="26" t="s">
        <v>33</v>
      </c>
      <c r="C44" s="9"/>
      <c r="D44" s="11">
        <f t="shared" ref="D44:X44" si="13">+D12/D36</f>
        <v>1301.5472785294457</v>
      </c>
      <c r="E44" s="11">
        <f t="shared" si="13"/>
        <v>1242.6482809163981</v>
      </c>
      <c r="F44" s="11">
        <f t="shared" si="13"/>
        <v>1185.7642693182827</v>
      </c>
      <c r="G44" s="11">
        <f t="shared" si="13"/>
        <v>1130.7692545572047</v>
      </c>
      <c r="H44" s="11">
        <f t="shared" si="13"/>
        <v>1080.509963568212</v>
      </c>
      <c r="I44" s="11">
        <f t="shared" si="13"/>
        <v>1034.0919054938943</v>
      </c>
      <c r="J44" s="11">
        <f t="shared" si="13"/>
        <v>989.99269956287776</v>
      </c>
      <c r="K44" s="11">
        <f t="shared" si="13"/>
        <v>949.46365849651113</v>
      </c>
      <c r="L44" s="11">
        <f t="shared" si="13"/>
        <v>908.72897153778376</v>
      </c>
      <c r="M44" s="11">
        <f t="shared" si="13"/>
        <v>870.68489067708811</v>
      </c>
      <c r="N44" s="11">
        <f t="shared" si="13"/>
        <v>836.08097013828421</v>
      </c>
      <c r="O44" s="11">
        <f t="shared" si="13"/>
        <v>803.76623124648211</v>
      </c>
      <c r="P44" s="11">
        <f t="shared" si="13"/>
        <v>772.72217096165832</v>
      </c>
      <c r="Q44" s="11">
        <f t="shared" si="13"/>
        <v>742.76879250631487</v>
      </c>
      <c r="R44" s="11">
        <f t="shared" si="13"/>
        <v>714.97697976310667</v>
      </c>
      <c r="S44" s="11">
        <f t="shared" si="13"/>
        <v>684.0007815357061</v>
      </c>
      <c r="T44" s="11">
        <f t="shared" si="13"/>
        <v>654.03061433299649</v>
      </c>
      <c r="U44" s="11">
        <f t="shared" si="13"/>
        <v>627.34443155779172</v>
      </c>
      <c r="V44" s="11">
        <f t="shared" si="13"/>
        <v>597.79750211793714</v>
      </c>
      <c r="W44" s="11">
        <f t="shared" si="13"/>
        <v>570.45797852979058</v>
      </c>
      <c r="X44" s="11">
        <f t="shared" si="13"/>
        <v>544.00611942089097</v>
      </c>
    </row>
    <row r="45" spans="1:24" ht="15.75">
      <c r="B45" s="10" t="s">
        <v>31</v>
      </c>
      <c r="C45" s="9"/>
      <c r="D45" s="11">
        <f t="shared" ref="D45:X45" si="14">+D13/D36</f>
        <v>4332.7206003123856</v>
      </c>
      <c r="E45" s="11">
        <f t="shared" si="14"/>
        <v>4187.9262050685156</v>
      </c>
      <c r="F45" s="11">
        <f t="shared" si="14"/>
        <v>4061.8470814223929</v>
      </c>
      <c r="G45" s="11">
        <f t="shared" si="14"/>
        <v>3966.2471384123755</v>
      </c>
      <c r="H45" s="11">
        <f t="shared" si="14"/>
        <v>3869.3861359587736</v>
      </c>
      <c r="I45" s="11">
        <f t="shared" si="14"/>
        <v>3766.4131564846061</v>
      </c>
      <c r="J45" s="11">
        <f t="shared" si="14"/>
        <v>3678.1113172159344</v>
      </c>
      <c r="K45" s="11">
        <f t="shared" si="14"/>
        <v>3590.2858638281004</v>
      </c>
      <c r="L45" s="11">
        <f t="shared" si="14"/>
        <v>3506.5695481081857</v>
      </c>
      <c r="M45" s="11">
        <f t="shared" si="14"/>
        <v>3441.7705035976396</v>
      </c>
      <c r="N45" s="11">
        <f t="shared" si="14"/>
        <v>3397.9350322642654</v>
      </c>
      <c r="O45" s="11">
        <f t="shared" si="14"/>
        <v>3328.0796705660132</v>
      </c>
      <c r="P45" s="11">
        <f t="shared" si="14"/>
        <v>3290.2696309453845</v>
      </c>
      <c r="Q45" s="11">
        <f t="shared" si="14"/>
        <v>3244.3855298990043</v>
      </c>
      <c r="R45" s="11">
        <f t="shared" si="14"/>
        <v>3209.3752585291104</v>
      </c>
      <c r="S45" s="11">
        <f t="shared" si="14"/>
        <v>3171.1874060538826</v>
      </c>
      <c r="T45" s="11">
        <f t="shared" si="14"/>
        <v>3124.4322011965883</v>
      </c>
      <c r="U45" s="11">
        <f t="shared" si="14"/>
        <v>3078.9895081580507</v>
      </c>
      <c r="V45" s="11">
        <f t="shared" si="14"/>
        <v>3047.4399071689804</v>
      </c>
      <c r="W45" s="11">
        <f t="shared" si="14"/>
        <v>3010.5931396304109</v>
      </c>
      <c r="X45" s="11">
        <f t="shared" si="14"/>
        <v>2966.0000850418787</v>
      </c>
    </row>
    <row r="46" spans="1:24" ht="15.75">
      <c r="B46" s="10" t="s">
        <v>11</v>
      </c>
      <c r="C46" s="9"/>
      <c r="D46" s="11">
        <f t="shared" ref="D46:X46" si="15">+D16/D36</f>
        <v>43521.797956935276</v>
      </c>
      <c r="E46" s="11">
        <f t="shared" si="15"/>
        <v>41910.074532310195</v>
      </c>
      <c r="F46" s="11">
        <f t="shared" si="15"/>
        <v>40384.742307720458</v>
      </c>
      <c r="G46" s="11">
        <f t="shared" si="15"/>
        <v>38949.396116316762</v>
      </c>
      <c r="H46" s="11">
        <f t="shared" si="15"/>
        <v>37608.224652171804</v>
      </c>
      <c r="I46" s="11">
        <f t="shared" si="15"/>
        <v>36361.751495265213</v>
      </c>
      <c r="J46" s="11">
        <f t="shared" si="15"/>
        <v>35200.499594835077</v>
      </c>
      <c r="K46" s="11">
        <f t="shared" si="15"/>
        <v>34117.765105385319</v>
      </c>
      <c r="L46" s="11">
        <f t="shared" si="15"/>
        <v>33116.849133073461</v>
      </c>
      <c r="M46" s="11">
        <f t="shared" si="15"/>
        <v>32202.192197356213</v>
      </c>
      <c r="N46" s="11">
        <f t="shared" si="15"/>
        <v>31372.103899693735</v>
      </c>
      <c r="O46" s="11">
        <f t="shared" si="15"/>
        <v>30624.406003082764</v>
      </c>
      <c r="P46" s="11">
        <f t="shared" si="15"/>
        <v>29946.068109903546</v>
      </c>
      <c r="Q46" s="11">
        <f t="shared" si="15"/>
        <v>29311.332223199184</v>
      </c>
      <c r="R46" s="11">
        <f t="shared" si="15"/>
        <v>28690.266572783788</v>
      </c>
      <c r="S46" s="11">
        <f t="shared" si="15"/>
        <v>28064.183014575927</v>
      </c>
      <c r="T46" s="11">
        <f t="shared" si="15"/>
        <v>27427.522820669401</v>
      </c>
      <c r="U46" s="11">
        <f t="shared" si="15"/>
        <v>26788.030436385488</v>
      </c>
      <c r="V46" s="11">
        <f t="shared" si="15"/>
        <v>26157.310029903692</v>
      </c>
      <c r="W46" s="11">
        <f t="shared" si="15"/>
        <v>25550.75860184132</v>
      </c>
      <c r="X46" s="11">
        <f t="shared" si="15"/>
        <v>24977.592782626441</v>
      </c>
    </row>
    <row r="47" spans="1:24" ht="15.75">
      <c r="B47" s="10" t="s">
        <v>12</v>
      </c>
      <c r="C47" s="9"/>
      <c r="D47" s="11">
        <f t="shared" ref="D47:X47" si="16">+D19/D36</f>
        <v>715.55835935847767</v>
      </c>
      <c r="E47" s="11">
        <f t="shared" si="16"/>
        <v>685.1299771109924</v>
      </c>
      <c r="F47" s="11">
        <f t="shared" si="16"/>
        <v>654.92706524657149</v>
      </c>
      <c r="G47" s="11">
        <f t="shared" si="16"/>
        <v>626.61702024501017</v>
      </c>
      <c r="H47" s="11">
        <f t="shared" si="16"/>
        <v>599.97948930023688</v>
      </c>
      <c r="I47" s="11">
        <f t="shared" si="16"/>
        <v>575.13715270487523</v>
      </c>
      <c r="J47" s="11">
        <f t="shared" si="16"/>
        <v>553.35597645874236</v>
      </c>
      <c r="K47" s="11">
        <f t="shared" si="16"/>
        <v>532.82276826411032</v>
      </c>
      <c r="L47" s="11">
        <f t="shared" si="16"/>
        <v>512.1471017127584</v>
      </c>
      <c r="M47" s="11">
        <f t="shared" si="16"/>
        <v>492.83619860358863</v>
      </c>
      <c r="N47" s="11">
        <f t="shared" si="16"/>
        <v>474.98787865606027</v>
      </c>
      <c r="O47" s="11">
        <f t="shared" si="16"/>
        <v>458.72818011698433</v>
      </c>
      <c r="P47" s="11">
        <f t="shared" si="16"/>
        <v>443.42331722102693</v>
      </c>
      <c r="Q47" s="11">
        <f t="shared" si="16"/>
        <v>430.14923616222899</v>
      </c>
      <c r="R47" s="11">
        <f t="shared" si="16"/>
        <v>416.31243019413245</v>
      </c>
      <c r="S47" s="11">
        <f t="shared" si="16"/>
        <v>401.84238942518789</v>
      </c>
      <c r="T47" s="11">
        <f t="shared" si="16"/>
        <v>387.5754144682752</v>
      </c>
      <c r="U47" s="11">
        <f t="shared" si="16"/>
        <v>374.63735434053484</v>
      </c>
      <c r="V47" s="11">
        <f t="shared" si="16"/>
        <v>361.19170663506929</v>
      </c>
      <c r="W47" s="11">
        <f t="shared" si="16"/>
        <v>349.74110744984421</v>
      </c>
      <c r="X47" s="11">
        <f t="shared" si="16"/>
        <v>336.63043349182277</v>
      </c>
    </row>
    <row r="48" spans="1:24" ht="15.75">
      <c r="B48" s="10" t="s">
        <v>16</v>
      </c>
      <c r="C48" s="9"/>
      <c r="D48" s="11">
        <f t="shared" ref="D48:X48" si="17">+D23/D36</f>
        <v>585.98891917096819</v>
      </c>
      <c r="E48" s="11">
        <f t="shared" si="17"/>
        <v>557.51830380540548</v>
      </c>
      <c r="F48" s="11">
        <f t="shared" si="17"/>
        <v>530.83720407171108</v>
      </c>
      <c r="G48" s="11">
        <f t="shared" si="17"/>
        <v>504.15223431219471</v>
      </c>
      <c r="H48" s="11">
        <f t="shared" si="17"/>
        <v>480.53047426797508</v>
      </c>
      <c r="I48" s="11">
        <f t="shared" si="17"/>
        <v>458.95475278901893</v>
      </c>
      <c r="J48" s="11">
        <f t="shared" si="17"/>
        <v>436.6367231041354</v>
      </c>
      <c r="K48" s="11">
        <f t="shared" si="17"/>
        <v>416.64089023240081</v>
      </c>
      <c r="L48" s="11">
        <f t="shared" si="17"/>
        <v>396.58186982502542</v>
      </c>
      <c r="M48" s="11">
        <f t="shared" si="17"/>
        <v>377.84869207349942</v>
      </c>
      <c r="N48" s="11">
        <f t="shared" si="17"/>
        <v>361.09309148222405</v>
      </c>
      <c r="O48" s="11">
        <f t="shared" si="17"/>
        <v>345.03805112949783</v>
      </c>
      <c r="P48" s="11">
        <f t="shared" si="17"/>
        <v>329.29885374063144</v>
      </c>
      <c r="Q48" s="11">
        <f t="shared" si="17"/>
        <v>312.61955634408588</v>
      </c>
      <c r="R48" s="11">
        <f t="shared" si="17"/>
        <v>298.66454956897417</v>
      </c>
      <c r="S48" s="11">
        <f t="shared" si="17"/>
        <v>282.15839211051832</v>
      </c>
      <c r="T48" s="11">
        <f t="shared" si="17"/>
        <v>266.45519986472124</v>
      </c>
      <c r="U48" s="11">
        <f t="shared" si="17"/>
        <v>252.70707721725677</v>
      </c>
      <c r="V48" s="11">
        <f t="shared" si="17"/>
        <v>236.60579548286793</v>
      </c>
      <c r="W48" s="11">
        <f t="shared" si="17"/>
        <v>220.71687107994637</v>
      </c>
      <c r="X48" s="11">
        <f t="shared" si="17"/>
        <v>207.37568592906811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3092.3646774674276</v>
      </c>
      <c r="E50" s="11">
        <f t="shared" ref="E50:X50" si="18">+E35/E36</f>
        <v>3225.8028067640421</v>
      </c>
      <c r="F50" s="11">
        <f t="shared" si="18"/>
        <v>3228.8155052779121</v>
      </c>
      <c r="G50" s="11">
        <f t="shared" si="18"/>
        <v>3200.8513836307243</v>
      </c>
      <c r="H50" s="11">
        <f t="shared" si="18"/>
        <v>3230.4319056967902</v>
      </c>
      <c r="I50" s="11">
        <f t="shared" si="18"/>
        <v>3402.7346434607216</v>
      </c>
      <c r="J50" s="11">
        <f t="shared" si="18"/>
        <v>3470.3789778002183</v>
      </c>
      <c r="K50" s="11">
        <f t="shared" si="18"/>
        <v>3723.5868624217578</v>
      </c>
      <c r="L50" s="11">
        <f t="shared" si="18"/>
        <v>4024.6405459164134</v>
      </c>
      <c r="M50" s="11">
        <f t="shared" si="18"/>
        <v>4337.3422811378641</v>
      </c>
      <c r="N50" s="11">
        <f t="shared" si="18"/>
        <v>4514.8466240509242</v>
      </c>
      <c r="O50" s="11">
        <f t="shared" si="18"/>
        <v>4603.3999565451295</v>
      </c>
      <c r="P50" s="11">
        <f t="shared" si="18"/>
        <v>4950.5748971746307</v>
      </c>
      <c r="Q50" s="11">
        <f t="shared" si="18"/>
        <v>5197.7923619542589</v>
      </c>
      <c r="R50" s="11">
        <f t="shared" si="18"/>
        <v>5442.5540296285435</v>
      </c>
      <c r="S50" s="11">
        <f t="shared" si="18"/>
        <v>5467.6541847255321</v>
      </c>
      <c r="T50" s="11">
        <f t="shared" si="18"/>
        <v>5672.1648903700134</v>
      </c>
      <c r="U50" s="11">
        <f t="shared" si="18"/>
        <v>5862.1457438880552</v>
      </c>
      <c r="V50" s="11">
        <f t="shared" si="18"/>
        <v>5946.0864518302287</v>
      </c>
      <c r="W50" s="11">
        <f t="shared" si="18"/>
        <v>5576.4299334592724</v>
      </c>
      <c r="X50" s="11">
        <f t="shared" si="18"/>
        <v>5902.041662147195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-0.95124283713591273</v>
      </c>
      <c r="F53" s="32">
        <f>IFERROR(((F39/$D39)-1)*100,0)</f>
        <v>-1.8647384040883175</v>
      </c>
      <c r="G53" s="32">
        <f>IFERROR(((G39/$D39)-1)*100,0)</f>
        <v>-3.9146143697013636</v>
      </c>
      <c r="H53" s="32">
        <f t="shared" ref="H53:X53" si="19">IFERROR(((H39/$D39)-1)*100,0)</f>
        <v>-4.6539816780140297</v>
      </c>
      <c r="I53" s="32">
        <f t="shared" si="19"/>
        <v>-5.1528396989968144</v>
      </c>
      <c r="J53" s="32">
        <f t="shared" si="19"/>
        <v>-6.0363146872866373</v>
      </c>
      <c r="K53" s="32">
        <f t="shared" si="19"/>
        <v>-6.6119244350505753</v>
      </c>
      <c r="L53" s="32">
        <f t="shared" si="19"/>
        <v>-8.1714288072674339</v>
      </c>
      <c r="M53" s="32">
        <f t="shared" si="19"/>
        <v>-8.1623052956139812</v>
      </c>
      <c r="N53" s="32">
        <f t="shared" si="19"/>
        <v>-8.0293865135079514</v>
      </c>
      <c r="O53" s="32">
        <f t="shared" si="19"/>
        <v>-7.640717338969516</v>
      </c>
      <c r="P53" s="32">
        <f t="shared" si="19"/>
        <v>-7.0446262913508972</v>
      </c>
      <c r="Q53" s="32">
        <f t="shared" si="19"/>
        <v>-6.395610306997634</v>
      </c>
      <c r="R53" s="32">
        <f t="shared" si="19"/>
        <v>-5.7035153090824302</v>
      </c>
      <c r="S53" s="32">
        <f t="shared" si="19"/>
        <v>-5.2118307041959522</v>
      </c>
      <c r="T53" s="32">
        <f t="shared" si="19"/>
        <v>-4.9656193176966461</v>
      </c>
      <c r="U53" s="32">
        <f t="shared" si="19"/>
        <v>-4.5028556592964346</v>
      </c>
      <c r="V53" s="32">
        <f t="shared" si="19"/>
        <v>-3.9624079687799019</v>
      </c>
      <c r="W53" s="32">
        <f t="shared" si="19"/>
        <v>-3.3679640592955362</v>
      </c>
      <c r="X53" s="32">
        <f t="shared" si="19"/>
        <v>-3.773355471289952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7.7547305278621304</v>
      </c>
      <c r="F54" s="32">
        <f t="shared" ref="F54:I54" si="21">IFERROR(((F40/$D40)-1)*100,0)</f>
        <v>14.059466661683429</v>
      </c>
      <c r="G54" s="32">
        <f t="shared" si="21"/>
        <v>19.42759712090303</v>
      </c>
      <c r="H54" s="32">
        <f t="shared" si="21"/>
        <v>24.092591092352755</v>
      </c>
      <c r="I54" s="32">
        <f t="shared" si="21"/>
        <v>29.725907711101883</v>
      </c>
      <c r="J54" s="32">
        <f t="shared" ref="J54:X54" si="22">IFERROR(((J40/$D40)-1)*100,0)</f>
        <v>34.342890391472913</v>
      </c>
      <c r="K54" s="32">
        <f t="shared" si="22"/>
        <v>41.086600579098651</v>
      </c>
      <c r="L54" s="32">
        <f t="shared" si="22"/>
        <v>49.735273960225015</v>
      </c>
      <c r="M54" s="32">
        <f t="shared" si="22"/>
        <v>59.954844530877715</v>
      </c>
      <c r="N54" s="32">
        <f t="shared" si="22"/>
        <v>69.922134167508915</v>
      </c>
      <c r="O54" s="32">
        <f t="shared" si="22"/>
        <v>80.16756693323434</v>
      </c>
      <c r="P54" s="32">
        <f t="shared" si="22"/>
        <v>90.952712864281949</v>
      </c>
      <c r="Q54" s="32">
        <f t="shared" si="22"/>
        <v>101.62451294617307</v>
      </c>
      <c r="R54" s="32">
        <f t="shared" si="22"/>
        <v>112.39472548791029</v>
      </c>
      <c r="S54" s="32">
        <f t="shared" si="22"/>
        <v>121.22562604831506</v>
      </c>
      <c r="T54" s="32">
        <f t="shared" si="22"/>
        <v>128.62504862214047</v>
      </c>
      <c r="U54" s="32">
        <f t="shared" si="22"/>
        <v>138.7928898595861</v>
      </c>
      <c r="V54" s="32">
        <f t="shared" si="22"/>
        <v>149.80353695213356</v>
      </c>
      <c r="W54" s="32">
        <f t="shared" si="22"/>
        <v>161.17004496248342</v>
      </c>
      <c r="X54" s="39">
        <f t="shared" si="22"/>
        <v>174.14258917528628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2.8392407889005211</v>
      </c>
      <c r="F55" s="32">
        <f t="shared" ref="F55:I55" si="23">IFERROR(((F41/$D41)-1)*100,0)</f>
        <v>5.775432719607787</v>
      </c>
      <c r="G55" s="32">
        <f t="shared" si="23"/>
        <v>4.1120948324626427</v>
      </c>
      <c r="H55" s="32">
        <f t="shared" si="23"/>
        <v>7.1628020063677855</v>
      </c>
      <c r="I55" s="32">
        <f t="shared" si="23"/>
        <v>10.337634429148967</v>
      </c>
      <c r="J55" s="32">
        <f t="shared" ref="J55:X55" si="24">IFERROR(((J41/$D41)-1)*100,0)</f>
        <v>11.887960396682162</v>
      </c>
      <c r="K55" s="32">
        <f t="shared" si="24"/>
        <v>13.476747323298044</v>
      </c>
      <c r="L55" s="32">
        <f t="shared" si="24"/>
        <v>10.269637291442034</v>
      </c>
      <c r="M55" s="32">
        <f t="shared" si="24"/>
        <v>11.937787073373475</v>
      </c>
      <c r="N55" s="32">
        <f t="shared" si="24"/>
        <v>13.616376479829118</v>
      </c>
      <c r="O55" s="32">
        <f t="shared" si="24"/>
        <v>15.877588539795596</v>
      </c>
      <c r="P55" s="32">
        <f t="shared" si="24"/>
        <v>18.230780788651924</v>
      </c>
      <c r="Q55" s="32">
        <f t="shared" si="24"/>
        <v>20.64000089419098</v>
      </c>
      <c r="R55" s="32">
        <f t="shared" si="24"/>
        <v>23.046094484272928</v>
      </c>
      <c r="S55" s="32">
        <f t="shared" si="24"/>
        <v>25.402683347275644</v>
      </c>
      <c r="T55" s="32">
        <f t="shared" si="24"/>
        <v>27.401795386077765</v>
      </c>
      <c r="U55" s="32">
        <f t="shared" si="24"/>
        <v>29.280374134998709</v>
      </c>
      <c r="V55" s="32">
        <f t="shared" si="24"/>
        <v>31.070712611191563</v>
      </c>
      <c r="W55" s="32">
        <f t="shared" si="24"/>
        <v>32.840662685550392</v>
      </c>
      <c r="X55" s="32">
        <f t="shared" si="24"/>
        <v>30.150174941501696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-3.6931694728113973</v>
      </c>
      <c r="F56" s="32">
        <f t="shared" ref="F56:I56" si="25">IFERROR(((F42/$D42)-1)*100,0)</f>
        <v>-7.1684178084717942</v>
      </c>
      <c r="G56" s="32">
        <f t="shared" si="25"/>
        <v>-10.394756455004629</v>
      </c>
      <c r="H56" s="32">
        <f t="shared" si="25"/>
        <v>-13.422443338165092</v>
      </c>
      <c r="I56" s="32">
        <f t="shared" si="25"/>
        <v>-16.262101416414165</v>
      </c>
      <c r="J56" s="32">
        <f t="shared" ref="J56:X56" si="26">IFERROR(((J42/$D42)-1)*100,0)</f>
        <v>-18.893827376648098</v>
      </c>
      <c r="K56" s="32">
        <f t="shared" si="26"/>
        <v>-21.35759042056219</v>
      </c>
      <c r="L56" s="32">
        <f t="shared" si="26"/>
        <v>-23.646966016140126</v>
      </c>
      <c r="M56" s="32">
        <f t="shared" si="26"/>
        <v>-25.716903965380823</v>
      </c>
      <c r="N56" s="32">
        <f t="shared" si="26"/>
        <v>-27.565155394960041</v>
      </c>
      <c r="O56" s="32">
        <f t="shared" si="26"/>
        <v>-29.294073246197971</v>
      </c>
      <c r="P56" s="32">
        <f t="shared" si="26"/>
        <v>-30.814113510569264</v>
      </c>
      <c r="Q56" s="32">
        <f t="shared" si="26"/>
        <v>-32.259659150002648</v>
      </c>
      <c r="R56" s="32">
        <f t="shared" si="26"/>
        <v>-33.650876536709731</v>
      </c>
      <c r="S56" s="32">
        <f t="shared" si="26"/>
        <v>-35.06524442211618</v>
      </c>
      <c r="T56" s="32">
        <f t="shared" si="26"/>
        <v>-36.51651102337317</v>
      </c>
      <c r="U56" s="32">
        <f t="shared" si="26"/>
        <v>-37.96418843204755</v>
      </c>
      <c r="V56" s="32">
        <f t="shared" si="26"/>
        <v>-39.371577174714588</v>
      </c>
      <c r="W56" s="32">
        <f t="shared" si="26"/>
        <v>-40.736083686342106</v>
      </c>
      <c r="X56" s="32">
        <f t="shared" si="26"/>
        <v>-42.046625370179299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-3.6705370210080579</v>
      </c>
      <c r="F57" s="32">
        <f t="shared" ref="F57:I57" si="27">IFERROR(((F43/$D43)-1)*100,0)</f>
        <v>-7.1214365348341246</v>
      </c>
      <c r="G57" s="32">
        <f t="shared" si="27"/>
        <v>-10.320603887405589</v>
      </c>
      <c r="H57" s="32">
        <f t="shared" si="27"/>
        <v>-13.325612630473927</v>
      </c>
      <c r="I57" s="32">
        <f t="shared" si="27"/>
        <v>-16.145505457870023</v>
      </c>
      <c r="J57" s="32">
        <f t="shared" ref="J57:X57" si="28">IFERROR(((J43/$D43)-1)*100,0)</f>
        <v>-18.756656457548328</v>
      </c>
      <c r="K57" s="32">
        <f t="shared" si="28"/>
        <v>-21.202736740306307</v>
      </c>
      <c r="L57" s="32">
        <f t="shared" si="28"/>
        <v>-23.469256853206922</v>
      </c>
      <c r="M57" s="32">
        <f t="shared" si="28"/>
        <v>-25.515993524595803</v>
      </c>
      <c r="N57" s="32">
        <f t="shared" si="28"/>
        <v>-27.342203034885603</v>
      </c>
      <c r="O57" s="32">
        <f t="shared" si="28"/>
        <v>-29.050616958914933</v>
      </c>
      <c r="P57" s="32">
        <f t="shared" si="28"/>
        <v>-30.547127538042652</v>
      </c>
      <c r="Q57" s="32">
        <f t="shared" si="28"/>
        <v>-31.969396548933492</v>
      </c>
      <c r="R57" s="32">
        <f t="shared" si="28"/>
        <v>-33.340376639351575</v>
      </c>
      <c r="S57" s="32">
        <f t="shared" si="28"/>
        <v>-34.728482571058791</v>
      </c>
      <c r="T57" s="32">
        <f t="shared" si="28"/>
        <v>-36.156593059614359</v>
      </c>
      <c r="U57" s="32">
        <f t="shared" si="28"/>
        <v>-37.587879170043138</v>
      </c>
      <c r="V57" s="32">
        <f t="shared" si="28"/>
        <v>-38.97180283584828</v>
      </c>
      <c r="W57" s="32">
        <f t="shared" si="28"/>
        <v>-40.316290702404203</v>
      </c>
      <c r="X57" s="32">
        <f t="shared" si="28"/>
        <v>-41.607200928706852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-4.5253060403303014</v>
      </c>
      <c r="F58" s="32">
        <f t="shared" ref="F58:I58" si="29">IFERROR(((F44/$D44)-1)*100,0)</f>
        <v>-8.8957974190519309</v>
      </c>
      <c r="G58" s="32">
        <f t="shared" si="29"/>
        <v>-13.121154090168341</v>
      </c>
      <c r="H58" s="32">
        <f t="shared" si="29"/>
        <v>-16.982657380757836</v>
      </c>
      <c r="I58" s="32">
        <f t="shared" si="29"/>
        <v>-20.54903248214972</v>
      </c>
      <c r="J58" s="32">
        <f t="shared" ref="J58:X58" si="30">IFERROR(((J44/$D44)-1)*100,0)</f>
        <v>-23.937246391739087</v>
      </c>
      <c r="K58" s="32">
        <f t="shared" si="30"/>
        <v>-27.051158712477708</v>
      </c>
      <c r="L58" s="32">
        <f t="shared" si="30"/>
        <v>-30.180871142498034</v>
      </c>
      <c r="M58" s="32">
        <f t="shared" si="30"/>
        <v>-33.103859918109769</v>
      </c>
      <c r="N58" s="32">
        <f t="shared" si="30"/>
        <v>-35.762535565904997</v>
      </c>
      <c r="O58" s="32">
        <f t="shared" si="30"/>
        <v>-38.245329654515658</v>
      </c>
      <c r="P58" s="32">
        <f t="shared" si="30"/>
        <v>-40.63049543350288</v>
      </c>
      <c r="Q58" s="32">
        <f t="shared" si="30"/>
        <v>-42.931862348824332</v>
      </c>
      <c r="R58" s="32">
        <f t="shared" si="30"/>
        <v>-45.067152645355769</v>
      </c>
      <c r="S58" s="32">
        <f t="shared" si="30"/>
        <v>-47.447104471800294</v>
      </c>
      <c r="T58" s="32">
        <f t="shared" si="30"/>
        <v>-49.749761293961328</v>
      </c>
      <c r="U58" s="32">
        <f t="shared" si="30"/>
        <v>-51.800104236966526</v>
      </c>
      <c r="V58" s="32">
        <f t="shared" si="30"/>
        <v>-54.070243011582406</v>
      </c>
      <c r="W58" s="32">
        <f t="shared" si="30"/>
        <v>-56.170783194727811</v>
      </c>
      <c r="X58" s="32">
        <f t="shared" si="30"/>
        <v>-58.203122668310847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-3.3418816628385972</v>
      </c>
      <c r="F59" s="32">
        <f t="shared" ref="F59:I59" si="31">IFERROR(((F45/$D45)-1)*100,0)</f>
        <v>-6.251811364676108</v>
      </c>
      <c r="G59" s="32">
        <f t="shared" si="31"/>
        <v>-8.4582758896012749</v>
      </c>
      <c r="H59" s="32">
        <f t="shared" si="31"/>
        <v>-10.693845901815269</v>
      </c>
      <c r="I59" s="32">
        <f t="shared" si="31"/>
        <v>-13.070481484242237</v>
      </c>
      <c r="J59" s="32">
        <f t="shared" ref="J59:X59" si="32">IFERROR(((J45/$D45)-1)*100,0)</f>
        <v>-15.108504412891389</v>
      </c>
      <c r="K59" s="32">
        <f t="shared" si="32"/>
        <v>-17.135532266510701</v>
      </c>
      <c r="L59" s="32">
        <f t="shared" si="32"/>
        <v>-19.06772045593328</v>
      </c>
      <c r="M59" s="32">
        <f t="shared" si="32"/>
        <v>-20.563294495622664</v>
      </c>
      <c r="N59" s="32">
        <f t="shared" si="32"/>
        <v>-21.575025354294088</v>
      </c>
      <c r="O59" s="32">
        <f t="shared" si="32"/>
        <v>-23.187300138253519</v>
      </c>
      <c r="P59" s="32">
        <f t="shared" si="32"/>
        <v>-24.059962908566991</v>
      </c>
      <c r="Q59" s="32">
        <f t="shared" si="32"/>
        <v>-25.11897652331686</v>
      </c>
      <c r="R59" s="32">
        <f t="shared" si="32"/>
        <v>-25.927020119928411</v>
      </c>
      <c r="S59" s="32">
        <f t="shared" si="32"/>
        <v>-26.808402881431071</v>
      </c>
      <c r="T59" s="32">
        <f t="shared" si="32"/>
        <v>-27.887521734696683</v>
      </c>
      <c r="U59" s="32">
        <f t="shared" si="32"/>
        <v>-28.936347570252785</v>
      </c>
      <c r="V59" s="32">
        <f t="shared" si="32"/>
        <v>-29.664518248666617</v>
      </c>
      <c r="W59" s="32">
        <f t="shared" si="32"/>
        <v>-30.514948519566442</v>
      </c>
      <c r="X59" s="32">
        <f t="shared" si="32"/>
        <v>-31.544164541142294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-3.7032556104871328</v>
      </c>
      <c r="F60" s="32">
        <f t="shared" ref="F60:I60" si="33">IFERROR(((F46/$D46)-1)*100,0)</f>
        <v>-7.2080102304572176</v>
      </c>
      <c r="G60" s="32">
        <f t="shared" si="33"/>
        <v>-10.506004014684533</v>
      </c>
      <c r="H60" s="32">
        <f t="shared" si="33"/>
        <v>-13.587612604182709</v>
      </c>
      <c r="I60" s="32">
        <f t="shared" si="33"/>
        <v>-16.451632969655606</v>
      </c>
      <c r="J60" s="32">
        <f t="shared" ref="J60:X60" si="34">IFERROR(((J46/$D46)-1)*100,0)</f>
        <v>-19.119840522981391</v>
      </c>
      <c r="K60" s="32">
        <f t="shared" si="34"/>
        <v>-21.607638684539697</v>
      </c>
      <c r="L60" s="32">
        <f t="shared" si="34"/>
        <v>-23.907442505379695</v>
      </c>
      <c r="M60" s="32">
        <f t="shared" si="34"/>
        <v>-26.009049007533626</v>
      </c>
      <c r="N60" s="32">
        <f t="shared" si="34"/>
        <v>-27.916342218360633</v>
      </c>
      <c r="O60" s="32">
        <f t="shared" si="34"/>
        <v>-29.634327071263122</v>
      </c>
      <c r="P60" s="32">
        <f t="shared" si="34"/>
        <v>-31.192943500323413</v>
      </c>
      <c r="Q60" s="32">
        <f t="shared" si="34"/>
        <v>-32.65137563433688</v>
      </c>
      <c r="R60" s="32">
        <f t="shared" si="34"/>
        <v>-34.078397677474761</v>
      </c>
      <c r="S60" s="32">
        <f t="shared" si="34"/>
        <v>-35.516949363292902</v>
      </c>
      <c r="T60" s="32">
        <f t="shared" si="34"/>
        <v>-36.97980297640995</v>
      </c>
      <c r="U60" s="32">
        <f t="shared" si="34"/>
        <v>-38.449164111068704</v>
      </c>
      <c r="V60" s="32">
        <f t="shared" si="34"/>
        <v>-39.898369879419292</v>
      </c>
      <c r="W60" s="32">
        <f t="shared" si="34"/>
        <v>-41.292042605584122</v>
      </c>
      <c r="X60" s="32">
        <f t="shared" si="34"/>
        <v>-42.609005245275675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-4.2523970057124831</v>
      </c>
      <c r="F61" s="32">
        <f t="shared" ref="F61:I61" si="36">IFERROR(((F47/$D47)-1)*100,0)</f>
        <v>-8.4732842987487729</v>
      </c>
      <c r="G61" s="32">
        <f t="shared" si="36"/>
        <v>-12.429641544989622</v>
      </c>
      <c r="H61" s="32">
        <f t="shared" si="36"/>
        <v>-16.152263270582313</v>
      </c>
      <c r="I61" s="32">
        <f t="shared" si="36"/>
        <v>-19.624004781314387</v>
      </c>
      <c r="J61" s="32">
        <f t="shared" ref="J61:X61" si="37">IFERROR(((J47/$D47)-1)*100,0)</f>
        <v>-22.667946056161693</v>
      </c>
      <c r="K61" s="32">
        <f t="shared" si="37"/>
        <v>-25.537482541353583</v>
      </c>
      <c r="L61" s="32">
        <f t="shared" si="37"/>
        <v>-28.426927725096295</v>
      </c>
      <c r="M61" s="32">
        <f t="shared" si="37"/>
        <v>-31.125645845933104</v>
      </c>
      <c r="N61" s="32">
        <f t="shared" si="37"/>
        <v>-33.619966499741125</v>
      </c>
      <c r="O61" s="32">
        <f t="shared" si="37"/>
        <v>-35.892275714834824</v>
      </c>
      <c r="P61" s="32">
        <f t="shared" si="37"/>
        <v>-38.031145689001391</v>
      </c>
      <c r="Q61" s="32">
        <f t="shared" si="37"/>
        <v>-39.886211860081907</v>
      </c>
      <c r="R61" s="32">
        <f t="shared" si="37"/>
        <v>-41.819919402888303</v>
      </c>
      <c r="S61" s="32">
        <f t="shared" si="37"/>
        <v>-43.84212214564117</v>
      </c>
      <c r="T61" s="32">
        <f t="shared" si="37"/>
        <v>-45.835946237040723</v>
      </c>
      <c r="U61" s="32">
        <f t="shared" si="37"/>
        <v>-47.644053145237528</v>
      </c>
      <c r="V61" s="32">
        <f t="shared" si="37"/>
        <v>-49.52309592764874</v>
      </c>
      <c r="W61" s="32">
        <f t="shared" si="37"/>
        <v>-51.123328673932477</v>
      </c>
      <c r="X61" s="32">
        <f t="shared" si="37"/>
        <v>-52.955558538422586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-4.858558657703238</v>
      </c>
      <c r="F62" s="32">
        <f t="shared" ref="F62:I62" si="38">IFERROR(((F48/$D48)-1)*100,0)</f>
        <v>-9.4117334466466307</v>
      </c>
      <c r="G62" s="32">
        <f t="shared" si="38"/>
        <v>-13.965568662040994</v>
      </c>
      <c r="H62" s="32">
        <f t="shared" si="38"/>
        <v>-17.996661959443049</v>
      </c>
      <c r="I62" s="32">
        <f t="shared" si="38"/>
        <v>-21.678595315705241</v>
      </c>
      <c r="J62" s="32">
        <f t="shared" ref="J62:X62" si="39">IFERROR(((J48/$D48)-1)*100,0)</f>
        <v>-25.487204822597988</v>
      </c>
      <c r="K62" s="32">
        <f t="shared" si="39"/>
        <v>-28.899527516348545</v>
      </c>
      <c r="L62" s="32">
        <f t="shared" si="39"/>
        <v>-32.322633269910241</v>
      </c>
      <c r="M62" s="32">
        <f t="shared" si="39"/>
        <v>-35.519481732169368</v>
      </c>
      <c r="N62" s="32">
        <f t="shared" si="39"/>
        <v>-38.378853307826546</v>
      </c>
      <c r="O62" s="32">
        <f t="shared" si="39"/>
        <v>-41.118673094084656</v>
      </c>
      <c r="P62" s="32">
        <f t="shared" si="39"/>
        <v>-43.804593744450116</v>
      </c>
      <c r="Q62" s="32">
        <f t="shared" si="39"/>
        <v>-46.65094405089323</v>
      </c>
      <c r="R62" s="32">
        <f t="shared" si="39"/>
        <v>-49.032389555844865</v>
      </c>
      <c r="S62" s="32">
        <f t="shared" si="39"/>
        <v>-51.849193239062643</v>
      </c>
      <c r="T62" s="32">
        <f t="shared" si="39"/>
        <v>-54.528969550876404</v>
      </c>
      <c r="U62" s="32">
        <f t="shared" si="39"/>
        <v>-56.875109929591197</v>
      </c>
      <c r="V62" s="32">
        <f t="shared" si="39"/>
        <v>-59.622820885827068</v>
      </c>
      <c r="W62" s="32">
        <f t="shared" si="39"/>
        <v>-62.334292704338658</v>
      </c>
      <c r="X62" s="32">
        <f t="shared" si="39"/>
        <v>-64.610988511104566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4.3150838666899061</v>
      </c>
      <c r="F64" s="32">
        <f t="shared" ref="F64:I64" si="41">IFERROR(((F50/$D50)-1)*100,0)</f>
        <v>4.4125076451925649</v>
      </c>
      <c r="G64" s="32">
        <f t="shared" si="41"/>
        <v>3.5082119180117166</v>
      </c>
      <c r="H64" s="32">
        <f t="shared" si="41"/>
        <v>4.4647783372831817</v>
      </c>
      <c r="I64" s="32">
        <f t="shared" si="41"/>
        <v>10.036654740458339</v>
      </c>
      <c r="J64" s="32">
        <f t="shared" ref="J64:X64" si="42">IFERROR(((J50/$D50)-1)*100,0)</f>
        <v>12.224117779096332</v>
      </c>
      <c r="K64" s="32">
        <f t="shared" si="42"/>
        <v>20.412281564129309</v>
      </c>
      <c r="L64" s="32">
        <f t="shared" si="42"/>
        <v>30.14766903923174</v>
      </c>
      <c r="M64" s="32">
        <f t="shared" si="42"/>
        <v>40.259727862693204</v>
      </c>
      <c r="N64" s="32">
        <f t="shared" si="42"/>
        <v>45.999812277912675</v>
      </c>
      <c r="O64" s="32">
        <f t="shared" si="42"/>
        <v>48.863424488317577</v>
      </c>
      <c r="P64" s="32">
        <f t="shared" si="42"/>
        <v>60.090267918498938</v>
      </c>
      <c r="Q64" s="32">
        <f t="shared" si="42"/>
        <v>68.08471522870731</v>
      </c>
      <c r="R64" s="32">
        <f t="shared" si="42"/>
        <v>75.99974767807349</v>
      </c>
      <c r="S64" s="32">
        <f t="shared" si="42"/>
        <v>76.811429278237966</v>
      </c>
      <c r="T64" s="32">
        <f t="shared" si="42"/>
        <v>83.424837688140329</v>
      </c>
      <c r="U64" s="32">
        <f t="shared" si="42"/>
        <v>89.568383916770514</v>
      </c>
      <c r="V64" s="32">
        <f t="shared" si="42"/>
        <v>92.282834400369978</v>
      </c>
      <c r="W64" s="32">
        <f t="shared" si="42"/>
        <v>80.328988171803672</v>
      </c>
      <c r="X64" s="32">
        <f t="shared" si="42"/>
        <v>90.858526652840482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16.559466645961034</v>
      </c>
      <c r="D67" s="30">
        <f>(D8/D7)*100</f>
        <v>8.8877019028909565</v>
      </c>
      <c r="E67" s="30">
        <f t="shared" ref="E67:X67" si="43">(E8/E7)*100</f>
        <v>9.6688938961976785</v>
      </c>
      <c r="F67" s="30">
        <f t="shared" si="43"/>
        <v>10.329890830331303</v>
      </c>
      <c r="G67" s="30">
        <f t="shared" si="43"/>
        <v>11.046808786022515</v>
      </c>
      <c r="H67" s="30">
        <f t="shared" si="43"/>
        <v>11.567320559330108</v>
      </c>
      <c r="I67" s="30">
        <f t="shared" si="43"/>
        <v>12.156032854955409</v>
      </c>
      <c r="J67" s="30">
        <f t="shared" si="43"/>
        <v>12.707032068809418</v>
      </c>
      <c r="K67" s="30">
        <f t="shared" si="43"/>
        <v>13.427149460502442</v>
      </c>
      <c r="L67" s="30">
        <f t="shared" si="43"/>
        <v>14.492248567312046</v>
      </c>
      <c r="M67" s="30">
        <f t="shared" si="43"/>
        <v>15.479819922415958</v>
      </c>
      <c r="N67" s="30">
        <f t="shared" si="43"/>
        <v>16.420650226560372</v>
      </c>
      <c r="O67" s="30">
        <f t="shared" si="43"/>
        <v>17.337462801098319</v>
      </c>
      <c r="P67" s="30">
        <f t="shared" si="43"/>
        <v>18.257479065227606</v>
      </c>
      <c r="Q67" s="30">
        <f t="shared" si="43"/>
        <v>19.144172332711967</v>
      </c>
      <c r="R67" s="30">
        <f t="shared" si="43"/>
        <v>20.018784497326251</v>
      </c>
      <c r="S67" s="30">
        <f t="shared" si="43"/>
        <v>20.742962251565398</v>
      </c>
      <c r="T67" s="30">
        <f t="shared" si="43"/>
        <v>21.381222933206445</v>
      </c>
      <c r="U67" s="30">
        <f t="shared" si="43"/>
        <v>22.223910843135879</v>
      </c>
      <c r="V67" s="30">
        <f t="shared" si="43"/>
        <v>23.117815886060832</v>
      </c>
      <c r="W67" s="30">
        <f t="shared" si="43"/>
        <v>24.021034877248375</v>
      </c>
      <c r="X67" s="30">
        <f t="shared" si="43"/>
        <v>25.320405002272476</v>
      </c>
    </row>
    <row r="68" spans="1:24" ht="15.75">
      <c r="B68" s="20" t="s">
        <v>38</v>
      </c>
      <c r="C68" s="31">
        <f t="shared" ref="C68:C69" si="44">AVERAGE(D68:X68)</f>
        <v>32.404331637021428</v>
      </c>
      <c r="D68" s="30">
        <f>(D9/D7)*100</f>
        <v>26.39870033243476</v>
      </c>
      <c r="E68" s="30">
        <f t="shared" ref="E68:X68" si="45">(E9/E7)*100</f>
        <v>27.408948660883787</v>
      </c>
      <c r="F68" s="30">
        <f t="shared" si="45"/>
        <v>28.453930885683498</v>
      </c>
      <c r="G68" s="30">
        <f t="shared" si="45"/>
        <v>28.603975250087871</v>
      </c>
      <c r="H68" s="30">
        <f t="shared" si="45"/>
        <v>29.670443996902684</v>
      </c>
      <c r="I68" s="30">
        <f t="shared" si="45"/>
        <v>30.710146064900499</v>
      </c>
      <c r="J68" s="30">
        <f t="shared" si="45"/>
        <v>31.43444967584411</v>
      </c>
      <c r="K68" s="30">
        <f t="shared" si="45"/>
        <v>32.077314252008122</v>
      </c>
      <c r="L68" s="30">
        <f t="shared" si="45"/>
        <v>31.700102406182594</v>
      </c>
      <c r="M68" s="30">
        <f t="shared" si="45"/>
        <v>32.176462032694616</v>
      </c>
      <c r="N68" s="30">
        <f t="shared" si="45"/>
        <v>32.611771976367393</v>
      </c>
      <c r="O68" s="30">
        <f t="shared" si="45"/>
        <v>33.120847704439178</v>
      </c>
      <c r="P68" s="30">
        <f t="shared" si="45"/>
        <v>33.576745782250548</v>
      </c>
      <c r="Q68" s="30">
        <f t="shared" si="45"/>
        <v>34.023396147931855</v>
      </c>
      <c r="R68" s="30">
        <f t="shared" si="45"/>
        <v>34.447275378438789</v>
      </c>
      <c r="S68" s="30">
        <f t="shared" si="45"/>
        <v>34.924905535805941</v>
      </c>
      <c r="T68" s="30">
        <f t="shared" si="45"/>
        <v>35.389737840818242</v>
      </c>
      <c r="U68" s="30">
        <f t="shared" si="45"/>
        <v>35.737548794956325</v>
      </c>
      <c r="V68" s="30">
        <f t="shared" si="45"/>
        <v>36.028563309424797</v>
      </c>
      <c r="W68" s="30">
        <f t="shared" si="45"/>
        <v>36.290458045919202</v>
      </c>
      <c r="X68" s="30">
        <f t="shared" si="45"/>
        <v>35.70524030347503</v>
      </c>
    </row>
    <row r="69" spans="1:24" ht="15.75">
      <c r="B69" s="20" t="s">
        <v>10</v>
      </c>
      <c r="C69" s="31">
        <f t="shared" si="44"/>
        <v>51.036201717017533</v>
      </c>
      <c r="D69" s="30">
        <f t="shared" ref="D69:X69" si="46">(D10/D7)*100</f>
        <v>64.713597764674276</v>
      </c>
      <c r="E69" s="30">
        <f t="shared" si="46"/>
        <v>62.922157442918525</v>
      </c>
      <c r="F69" s="30">
        <f t="shared" si="46"/>
        <v>61.216178283985215</v>
      </c>
      <c r="G69" s="30">
        <f t="shared" si="46"/>
        <v>60.349215963889606</v>
      </c>
      <c r="H69" s="30">
        <f t="shared" si="46"/>
        <v>58.762235443767196</v>
      </c>
      <c r="I69" s="30">
        <f t="shared" si="46"/>
        <v>57.133821080144088</v>
      </c>
      <c r="J69" s="30">
        <f t="shared" si="46"/>
        <v>55.858518255346482</v>
      </c>
      <c r="K69" s="30">
        <f t="shared" si="46"/>
        <v>54.495536287489429</v>
      </c>
      <c r="L69" s="30">
        <f t="shared" si="46"/>
        <v>53.807649026505352</v>
      </c>
      <c r="M69" s="30">
        <f t="shared" si="46"/>
        <v>52.343718044889428</v>
      </c>
      <c r="N69" s="30">
        <f t="shared" si="46"/>
        <v>50.967577797072231</v>
      </c>
      <c r="O69" s="30">
        <f t="shared" si="46"/>
        <v>49.541689494462496</v>
      </c>
      <c r="P69" s="30">
        <f t="shared" si="46"/>
        <v>48.165775152521846</v>
      </c>
      <c r="Q69" s="30">
        <f t="shared" si="46"/>
        <v>46.832431519356177</v>
      </c>
      <c r="R69" s="30">
        <f t="shared" si="46"/>
        <v>45.53394012423496</v>
      </c>
      <c r="S69" s="30">
        <f t="shared" si="46"/>
        <v>44.332132212628665</v>
      </c>
      <c r="T69" s="30">
        <f t="shared" si="46"/>
        <v>43.22903922597532</v>
      </c>
      <c r="U69" s="30">
        <f t="shared" si="46"/>
        <v>42.038540361907806</v>
      </c>
      <c r="V69" s="30">
        <f t="shared" si="46"/>
        <v>40.853620804514378</v>
      </c>
      <c r="W69" s="30">
        <f t="shared" si="46"/>
        <v>39.68850707683243</v>
      </c>
      <c r="X69" s="30">
        <f t="shared" si="46"/>
        <v>38.97435469425249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9.5467975312919435</v>
      </c>
      <c r="D72" s="30">
        <f>(D13/D$10)*100</f>
        <v>8.8142135190137907</v>
      </c>
      <c r="E72" s="30">
        <f t="shared" ref="E72:X72" si="47">(E13/E$10)*100</f>
        <v>8.8463641540910505</v>
      </c>
      <c r="F72" s="30">
        <f t="shared" si="47"/>
        <v>8.9012438670676506</v>
      </c>
      <c r="G72" s="30">
        <f t="shared" si="47"/>
        <v>9.0046996167421547</v>
      </c>
      <c r="H72" s="30">
        <f t="shared" si="47"/>
        <v>9.0920042229644729</v>
      </c>
      <c r="I72" s="30">
        <f t="shared" si="47"/>
        <v>9.150161996698877</v>
      </c>
      <c r="J72" s="30">
        <f t="shared" si="47"/>
        <v>9.2255835018623173</v>
      </c>
      <c r="K72" s="30">
        <f t="shared" si="47"/>
        <v>9.2874203072914643</v>
      </c>
      <c r="L72" s="30">
        <f t="shared" si="47"/>
        <v>9.3428427825502123</v>
      </c>
      <c r="M72" s="30">
        <f t="shared" si="47"/>
        <v>9.4257256487571421</v>
      </c>
      <c r="N72" s="30">
        <f t="shared" si="47"/>
        <v>9.5431207938616591</v>
      </c>
      <c r="O72" s="30">
        <f t="shared" si="47"/>
        <v>9.5754849506579518</v>
      </c>
      <c r="P72" s="30">
        <f t="shared" si="47"/>
        <v>9.6746856263520176</v>
      </c>
      <c r="Q72" s="30">
        <f t="shared" si="47"/>
        <v>9.7433423151397616</v>
      </c>
      <c r="R72" s="30">
        <f t="shared" si="47"/>
        <v>9.8402966998320363</v>
      </c>
      <c r="S72" s="30">
        <f t="shared" si="47"/>
        <v>9.9349933492384679</v>
      </c>
      <c r="T72" s="30">
        <f t="shared" si="47"/>
        <v>10.012284943091952</v>
      </c>
      <c r="U72" s="30">
        <f t="shared" si="47"/>
        <v>10.096913220368936</v>
      </c>
      <c r="V72" s="30">
        <f t="shared" si="47"/>
        <v>10.225434296806354</v>
      </c>
      <c r="W72" s="30">
        <f t="shared" si="47"/>
        <v>10.334384195717771</v>
      </c>
      <c r="X72" s="30">
        <f t="shared" si="47"/>
        <v>10.411548149024746</v>
      </c>
    </row>
    <row r="73" spans="1:24" ht="15.75">
      <c r="A73" s="36"/>
      <c r="B73" s="10" t="s">
        <v>11</v>
      </c>
      <c r="C73" s="31">
        <f>AVERAGE(D73:X73)</f>
        <v>88.131306128118297</v>
      </c>
      <c r="D73" s="30">
        <f>(D16/D$10)*100</f>
        <v>88.538000787807036</v>
      </c>
      <c r="E73" s="30">
        <f t="shared" ref="E73:X73" si="48">(E16/E$10)*100</f>
        <v>88.528728273483878</v>
      </c>
      <c r="F73" s="30">
        <f t="shared" si="48"/>
        <v>88.500239566828327</v>
      </c>
      <c r="G73" s="30">
        <f>(G16/G$10)*100</f>
        <v>88.428078241570816</v>
      </c>
      <c r="H73" s="30">
        <f t="shared" si="48"/>
        <v>88.369091463397382</v>
      </c>
      <c r="I73" s="30">
        <f t="shared" si="48"/>
        <v>88.337604729462498</v>
      </c>
      <c r="J73" s="30">
        <f t="shared" si="48"/>
        <v>88.291277863017584</v>
      </c>
      <c r="K73" s="30">
        <f t="shared" si="48"/>
        <v>88.256488897321674</v>
      </c>
      <c r="L73" s="30">
        <f t="shared" si="48"/>
        <v>88.235955585328583</v>
      </c>
      <c r="M73" s="30">
        <f t="shared" si="48"/>
        <v>88.189793196133351</v>
      </c>
      <c r="N73" s="30">
        <f t="shared" si="48"/>
        <v>88.108740817464721</v>
      </c>
      <c r="O73" s="30">
        <f t="shared" si="48"/>
        <v>88.111934758907239</v>
      </c>
      <c r="P73" s="30">
        <f t="shared" si="48"/>
        <v>88.053207549862165</v>
      </c>
      <c r="Q73" s="30">
        <f t="shared" si="48"/>
        <v>88.026019389966422</v>
      </c>
      <c r="R73" s="30">
        <f t="shared" si="48"/>
        <v>87.967505427475672</v>
      </c>
      <c r="S73" s="30">
        <f t="shared" si="48"/>
        <v>87.922104846075271</v>
      </c>
      <c r="T73" s="30">
        <f t="shared" si="48"/>
        <v>87.89186517106333</v>
      </c>
      <c r="U73" s="30">
        <f t="shared" si="48"/>
        <v>87.845839663998618</v>
      </c>
      <c r="V73" s="30">
        <f t="shared" si="48"/>
        <v>87.768705286940005</v>
      </c>
      <c r="W73" s="30">
        <f t="shared" si="48"/>
        <v>87.707419646842268</v>
      </c>
      <c r="X73" s="30">
        <f t="shared" si="48"/>
        <v>87.678827527537422</v>
      </c>
    </row>
    <row r="74" spans="1:24" ht="15.75">
      <c r="A74" s="36"/>
      <c r="B74" s="10" t="s">
        <v>12</v>
      </c>
      <c r="C74" s="31">
        <f>AVERAGE(D74:X74)</f>
        <v>1.3284717082838244</v>
      </c>
      <c r="D74" s="30">
        <f>(D19/D$10)*100</f>
        <v>1.4556867950926924</v>
      </c>
      <c r="E74" s="30">
        <f t="shared" ref="E74:X74" si="49">(E19/E$10)*100</f>
        <v>1.4472340183722858</v>
      </c>
      <c r="F74" s="30">
        <f t="shared" si="49"/>
        <v>1.4352252573873867</v>
      </c>
      <c r="G74" s="30">
        <f t="shared" si="49"/>
        <v>1.4226289601063422</v>
      </c>
      <c r="H74" s="30">
        <f t="shared" si="49"/>
        <v>1.4097884932484654</v>
      </c>
      <c r="I74" s="30">
        <f t="shared" si="49"/>
        <v>1.3972439822511697</v>
      </c>
      <c r="J74" s="30">
        <f t="shared" si="49"/>
        <v>1.3879492290458539</v>
      </c>
      <c r="K74" s="30">
        <f t="shared" si="49"/>
        <v>1.3783161524879302</v>
      </c>
      <c r="L74" s="30">
        <f t="shared" si="49"/>
        <v>1.3645558107987736</v>
      </c>
      <c r="M74" s="30">
        <f t="shared" si="49"/>
        <v>1.3496945229085147</v>
      </c>
      <c r="N74" s="30">
        <f t="shared" si="49"/>
        <v>1.3340062887000943</v>
      </c>
      <c r="O74" s="30">
        <f t="shared" si="49"/>
        <v>1.3198436395622237</v>
      </c>
      <c r="P74" s="30">
        <f t="shared" si="49"/>
        <v>1.3038387958116888</v>
      </c>
      <c r="Q74" s="30">
        <f t="shared" si="49"/>
        <v>1.2917981589737142</v>
      </c>
      <c r="R74" s="30">
        <f t="shared" si="49"/>
        <v>1.2764595919568182</v>
      </c>
      <c r="S74" s="30">
        <f t="shared" si="49"/>
        <v>1.2589295286553939</v>
      </c>
      <c r="T74" s="30">
        <f t="shared" si="49"/>
        <v>1.2419906199619832</v>
      </c>
      <c r="U74" s="30">
        <f t="shared" si="49"/>
        <v>1.2285461986351189</v>
      </c>
      <c r="V74" s="30">
        <f t="shared" si="49"/>
        <v>1.2119491039215629</v>
      </c>
      <c r="W74" s="30">
        <f t="shared" si="49"/>
        <v>1.2005471366570011</v>
      </c>
      <c r="X74" s="30">
        <f t="shared" si="49"/>
        <v>1.181673589425301</v>
      </c>
    </row>
    <row r="75" spans="1:24" ht="15.75">
      <c r="A75" s="36"/>
      <c r="B75" s="10" t="s">
        <v>16</v>
      </c>
      <c r="C75" s="31">
        <f>AVERAGE(D75:X75)</f>
        <v>0.99342463230593536</v>
      </c>
      <c r="D75" s="35">
        <f>(D23/D$10)*100</f>
        <v>1.1920988980864895</v>
      </c>
      <c r="E75" s="35">
        <f t="shared" ref="E75:X75" si="50">(E23/E$10)*100</f>
        <v>1.1776735540527736</v>
      </c>
      <c r="F75" s="35">
        <f t="shared" si="50"/>
        <v>1.1632913087166246</v>
      </c>
      <c r="G75" s="35">
        <f t="shared" si="50"/>
        <v>1.144593181580688</v>
      </c>
      <c r="H75" s="35">
        <f t="shared" si="50"/>
        <v>1.1291158203896816</v>
      </c>
      <c r="I75" s="35">
        <f t="shared" si="50"/>
        <v>1.1149892915874466</v>
      </c>
      <c r="J75" s="35">
        <f t="shared" si="50"/>
        <v>1.0951894060742609</v>
      </c>
      <c r="K75" s="35">
        <f t="shared" si="50"/>
        <v>1.0777746428989261</v>
      </c>
      <c r="L75" s="35">
        <f t="shared" si="50"/>
        <v>1.056645821322433</v>
      </c>
      <c r="M75" s="35">
        <f t="shared" si="50"/>
        <v>1.0347866322009946</v>
      </c>
      <c r="N75" s="35">
        <f t="shared" si="50"/>
        <v>1.0141320999735355</v>
      </c>
      <c r="O75" s="35">
        <f t="shared" si="50"/>
        <v>0.99273665087258967</v>
      </c>
      <c r="P75" s="35">
        <f t="shared" si="50"/>
        <v>0.9682680279741378</v>
      </c>
      <c r="Q75" s="35">
        <f t="shared" si="50"/>
        <v>0.93884013592008886</v>
      </c>
      <c r="R75" s="35">
        <f t="shared" si="50"/>
        <v>0.9157382807354687</v>
      </c>
      <c r="S75" s="35">
        <f t="shared" si="50"/>
        <v>0.88397227603085027</v>
      </c>
      <c r="T75" s="35">
        <f t="shared" si="50"/>
        <v>0.85385926588273775</v>
      </c>
      <c r="U75" s="35">
        <f t="shared" si="50"/>
        <v>0.82870091699732296</v>
      </c>
      <c r="V75" s="35">
        <f t="shared" si="50"/>
        <v>0.79391131233207679</v>
      </c>
      <c r="W75" s="35">
        <f t="shared" si="50"/>
        <v>0.75764902078295893</v>
      </c>
      <c r="X75" s="35">
        <f t="shared" si="50"/>
        <v>0.72795073401255161</v>
      </c>
    </row>
    <row r="76" spans="1:24">
      <c r="C76" s="31"/>
    </row>
    <row r="147" spans="4:24">
      <c r="D147">
        <v>1434192425.41048</v>
      </c>
      <c r="E147">
        <v>1396709392.533977</v>
      </c>
      <c r="F147">
        <v>1338590904.3391261</v>
      </c>
      <c r="G147">
        <v>1313582565.292115</v>
      </c>
      <c r="H147">
        <v>1298268987.8621681</v>
      </c>
      <c r="I147">
        <v>1449828918.1465621</v>
      </c>
      <c r="J147">
        <v>1394956254.12532</v>
      </c>
      <c r="K147">
        <v>1679113120.5660319</v>
      </c>
      <c r="L147">
        <v>1956500918.216722</v>
      </c>
      <c r="M147">
        <v>2207388531.6681771</v>
      </c>
      <c r="N147">
        <v>2250595353.7321472</v>
      </c>
      <c r="O147">
        <v>2345170286.4721708</v>
      </c>
      <c r="P147">
        <v>2472390373.6605291</v>
      </c>
      <c r="Q147">
        <v>2534800227.7529302</v>
      </c>
      <c r="R147">
        <v>2644257510.3149891</v>
      </c>
      <c r="S147">
        <v>2516557347.3259211</v>
      </c>
      <c r="T147">
        <v>2446946356.222857</v>
      </c>
      <c r="U147">
        <v>2907819124.9052081</v>
      </c>
      <c r="V147">
        <v>3135855130.2428298</v>
      </c>
      <c r="W147">
        <v>3290439538.071702</v>
      </c>
      <c r="X147">
        <v>3602488808.53371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Wealth_BWA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2014-12-03T13:22:27Z</dcterms:modified>
</cp:coreProperties>
</file>