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COD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<sst xmlns="http://schemas.openxmlformats.org/spreadsheetml/2006/main" count="95" uniqueCount="65">
  <si>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</si>
  <si>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</si>
  <si>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</si>
  <si>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</si>
  <si>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</si>
  <si>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</si>
  <si>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</si>
  <si>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</si>
  <si>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</si>
  <si>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</si>
  <si>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</si>
  <si>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</si>
  <si>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</si>
  <si>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</si>
  <si>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</si>
  <si>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</si>
  <si>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</si>
  <si>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</si>
  <si>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</si>
  <si>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</si>
  <si>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</si>
  <si>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</si>
  <si>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</si>
  <si>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</si>
  <si>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</si>
  <si>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</si>
  <si>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</si>
  <si>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</si>
  <si>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</si>
  <si>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</si>
  <si>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</si>
  <si>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</si>
  <si>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</si>
  <si>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</si>
  <si>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</si>
  <si>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</si>
  <si>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</si>
  <si>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</si>
  <si>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</si>
  <si>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</si>
  <si>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</si>
  <si>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</si>
  <si>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</si>
  <si>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</si>
  <si>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</si>
  <si>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</si>
  <si>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</si>
  <si>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</si>
  <si>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</si>
  <si>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</si>
  <si>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</si>
  <si>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</si>
  <si>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</si>
  <si>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</si>
  <si>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</si>
  <si>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</si>
  <si>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</si>
  <si>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</si>
  <si>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</si>
  <si>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</si>
  <si>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</si>
  <si>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</si>
  <si>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</si>
  <si>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Democratic Republic of the Congo</t>
  </si>
  <si>
    <t>COD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</si>
</sst>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Wealth_COD!$B$54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Wealth_COD!$D$52:$X$52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Wealth_COD!$D$54:$X$54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-4.1384996577447204</c:v>
                </c:pt>
                <c:pt idx="2">
                  <c:v>-9.3358148808389441</c:v>
                </c:pt>
                <c:pt idx="3">
                  <c:v>-14.861697907802562</c:v>
                </c:pt>
                <c:pt idx="4">
                  <c:v>-19.744884368872206</c:v>
                </c:pt>
                <c:pt idx="5">
                  <c:v>-23.510555625933026</c:v>
                </c:pt>
                <c:pt idx="6">
                  <c:v>-27.056473589251382</c:v>
                </c:pt>
                <c:pt idx="7">
                  <c:v>-30.300996188952944</c:v>
                </c:pt>
                <c:pt idx="8">
                  <c:v>-33.249525220493247</c:v>
                </c:pt>
                <c:pt idx="9">
                  <c:v>-36.000875075465046</c:v>
                </c:pt>
                <c:pt idx="10">
                  <c:v>-38.840274392700422</c:v>
                </c:pt>
                <c:pt idx="11">
                  <c:v>-40.943035413107701</c:v>
                </c:pt>
                <c:pt idx="12">
                  <c:v>-42.107978396149889</c:v>
                </c:pt>
                <c:pt idx="13">
                  <c:v>-43.232026349612674</c:v>
                </c:pt>
                <c:pt idx="14">
                  <c:v>-44.523985027700299</c:v>
                </c:pt>
                <c:pt idx="15">
                  <c:v>-45.290956367193417</c:v>
                </c:pt>
                <c:pt idx="16">
                  <c:v>-45.303928286199692</c:v>
                </c:pt>
                <c:pt idx="17">
                  <c:v>-44.97034771662841</c:v>
                </c:pt>
                <c:pt idx="18">
                  <c:v>-44.495956427139205</c:v>
                </c:pt>
                <c:pt idx="19">
                  <c:v>-44.062731952355726</c:v>
                </c:pt>
                <c:pt idx="20" formatCode="_(* #,##0.0000_);_(* \(#,##0.0000\);_(* &quot;-&quot;??_);_(@_)">
                  <c:v>-43.466417600456175</c:v>
                </c:pt>
              </c:numCache>
            </c:numRef>
          </c:val>
        </c:ser>
        <c:ser>
          <c:idx val="1"/>
          <c:order val="1"/>
          <c:tx>
            <c:strRef>
              <c:f>Wealth_COD!$B$55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Wealth_COD!$D$52:$X$52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Wealth_COD!$D$55:$X$55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0.1864894224907987</c:v>
                </c:pt>
                <c:pt idx="2">
                  <c:v>0.4744147503767504</c:v>
                </c:pt>
                <c:pt idx="3">
                  <c:v>0.84243181539440659</c:v>
                </c:pt>
                <c:pt idx="4">
                  <c:v>1.1951902235936895</c:v>
                </c:pt>
                <c:pt idx="5">
                  <c:v>1.6395675316948299</c:v>
                </c:pt>
                <c:pt idx="6">
                  <c:v>1.7923426544654397</c:v>
                </c:pt>
                <c:pt idx="7">
                  <c:v>2.1217063253011093</c:v>
                </c:pt>
                <c:pt idx="8">
                  <c:v>2.5402260848306657</c:v>
                </c:pt>
                <c:pt idx="9">
                  <c:v>3.0217265929067372</c:v>
                </c:pt>
                <c:pt idx="10">
                  <c:v>3.455406823176399</c:v>
                </c:pt>
                <c:pt idx="11">
                  <c:v>3.8240874503233213</c:v>
                </c:pt>
                <c:pt idx="12">
                  <c:v>4.2335049166855931</c:v>
                </c:pt>
                <c:pt idx="13">
                  <c:v>4.6718657433058253</c:v>
                </c:pt>
                <c:pt idx="14">
                  <c:v>5.1468684088386674</c:v>
                </c:pt>
                <c:pt idx="15">
                  <c:v>5.6597341891073016</c:v>
                </c:pt>
                <c:pt idx="16">
                  <c:v>5.902739374588073</c:v>
                </c:pt>
                <c:pt idx="17">
                  <c:v>6.3250458809782195</c:v>
                </c:pt>
                <c:pt idx="18">
                  <c:v>6.8597655684742742</c:v>
                </c:pt>
                <c:pt idx="19">
                  <c:v>7.4193953243145039</c:v>
                </c:pt>
                <c:pt idx="20">
                  <c:v>7.9345136262044758</c:v>
                </c:pt>
              </c:numCache>
            </c:numRef>
          </c:val>
        </c:ser>
        <c:ser>
          <c:idx val="2"/>
          <c:order val="2"/>
          <c:tx>
            <c:strRef>
              <c:f>Wealth_COD!$B$56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Wealth_COD!$D$52:$X$52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Wealth_COD!$D$56:$X$56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-4.0256864353204191</c:v>
                </c:pt>
                <c:pt idx="2">
                  <c:v>-8.0755797253304067</c:v>
                </c:pt>
                <c:pt idx="3">
                  <c:v>-11.91985107927913</c:v>
                </c:pt>
                <c:pt idx="4">
                  <c:v>-15.331910230015634</c:v>
                </c:pt>
                <c:pt idx="5">
                  <c:v>-18.223130420200107</c:v>
                </c:pt>
                <c:pt idx="6">
                  <c:v>-20.603489641154127</c:v>
                </c:pt>
                <c:pt idx="7">
                  <c:v>-22.602614146907896</c:v>
                </c:pt>
                <c:pt idx="8">
                  <c:v>-24.399085414988754</c:v>
                </c:pt>
                <c:pt idx="9">
                  <c:v>-26.1992763154398</c:v>
                </c:pt>
                <c:pt idx="10">
                  <c:v>-28.1269528127591</c:v>
                </c:pt>
                <c:pt idx="11">
                  <c:v>-30.192605836845921</c:v>
                </c:pt>
                <c:pt idx="12">
                  <c:v>-32.329623877798298</c:v>
                </c:pt>
                <c:pt idx="13">
                  <c:v>-34.475039021464191</c:v>
                </c:pt>
                <c:pt idx="14">
                  <c:v>-36.55310806562342</c:v>
                </c:pt>
                <c:pt idx="15">
                  <c:v>-38.520595202532569</c:v>
                </c:pt>
                <c:pt idx="16">
                  <c:v>-40.379567536071889</c:v>
                </c:pt>
                <c:pt idx="17">
                  <c:v>-42.152021944824661</c:v>
                </c:pt>
                <c:pt idx="18">
                  <c:v>-43.84552430425309</c:v>
                </c:pt>
                <c:pt idx="19">
                  <c:v>-45.472225110635414</c:v>
                </c:pt>
                <c:pt idx="20">
                  <c:v>-47.039177403782716</c:v>
                </c:pt>
              </c:numCache>
            </c:numRef>
          </c:val>
        </c:ser>
        <c:ser>
          <c:idx val="4"/>
          <c:order val="3"/>
          <c:tx>
            <c:strRef>
              <c:f>Wealth_COD!$B$53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Wealth_COD!$D$52:$X$52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Wealth_COD!$D$53:$X$53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-3.6167684585146853</c:v>
                </c:pt>
                <c:pt idx="2">
                  <c:v>-7.2650361666190877</c:v>
                </c:pt>
                <c:pt idx="3">
                  <c:v>-10.730027765598427</c:v>
                </c:pt>
                <c:pt idx="4">
                  <c:v>-13.802496115516504</c:v>
                </c:pt>
                <c:pt idx="5">
                  <c:v>-16.384734674016034</c:v>
                </c:pt>
                <c:pt idx="6">
                  <c:v>-18.539923295200779</c:v>
                </c:pt>
                <c:pt idx="7">
                  <c:v>-20.335356743422452</c:v>
                </c:pt>
                <c:pt idx="8">
                  <c:v>-21.937448637229373</c:v>
                </c:pt>
                <c:pt idx="9">
                  <c:v>-23.532954280725349</c:v>
                </c:pt>
                <c:pt idx="10">
                  <c:v>-25.247425972805605</c:v>
                </c:pt>
                <c:pt idx="11">
                  <c:v>-27.076223038312143</c:v>
                </c:pt>
                <c:pt idx="12">
                  <c:v>-28.946372668876641</c:v>
                </c:pt>
                <c:pt idx="13">
                  <c:v>-30.82034390252122</c:v>
                </c:pt>
                <c:pt idx="14">
                  <c:v>-32.634411538906484</c:v>
                </c:pt>
                <c:pt idx="15">
                  <c:v>-34.337161639604219</c:v>
                </c:pt>
                <c:pt idx="16">
                  <c:v>-35.956121926155951</c:v>
                </c:pt>
                <c:pt idx="17">
                  <c:v>-37.47459543904769</c:v>
                </c:pt>
                <c:pt idx="18">
                  <c:v>-38.909682473130289</c:v>
                </c:pt>
                <c:pt idx="19">
                  <c:v>-40.284096510825449</c:v>
                </c:pt>
                <c:pt idx="20">
                  <c:v>-41.606983284822249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Wealth_COD!$D$64:$X$64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-11.021367290425966</c:v>
                </c:pt>
                <c:pt idx="2">
                  <c:v>-23.551979346184591</c:v>
                </c:pt>
                <c:pt idx="3">
                  <c:v>-36.514345269755033</c:v>
                </c:pt>
                <c:pt idx="4">
                  <c:v>-41.216073765476139</c:v>
                </c:pt>
                <c:pt idx="5">
                  <c:v>-42.711467632329239</c:v>
                </c:pt>
                <c:pt idx="6">
                  <c:v>-44.879053521450707</c:v>
                </c:pt>
                <c:pt idx="7">
                  <c:v>-49.069024444028983</c:v>
                </c:pt>
                <c:pt idx="8">
                  <c:v>-51.015798211086761</c:v>
                </c:pt>
                <c:pt idx="9">
                  <c:v>-54.125594611215092</c:v>
                </c:pt>
                <c:pt idx="10">
                  <c:v>-58.317990403928555</c:v>
                </c:pt>
                <c:pt idx="11">
                  <c:v>-60.292612410663928</c:v>
                </c:pt>
                <c:pt idx="12">
                  <c:v>-60.089089271758397</c:v>
                </c:pt>
                <c:pt idx="13">
                  <c:v>-59.035233743145689</c:v>
                </c:pt>
                <c:pt idx="14">
                  <c:v>-57.605074819085104</c:v>
                </c:pt>
                <c:pt idx="15">
                  <c:v>-55.62166869645295</c:v>
                </c:pt>
                <c:pt idx="16">
                  <c:v>-54.470613728888665</c:v>
                </c:pt>
                <c:pt idx="17">
                  <c:v>-52.959580703898659</c:v>
                </c:pt>
                <c:pt idx="18">
                  <c:v>-51.433291825427418</c:v>
                </c:pt>
                <c:pt idx="19">
                  <c:v>-51.429347376322745</c:v>
                </c:pt>
                <c:pt idx="20">
                  <c:v>-49.327780873619943</c:v>
                </c:pt>
              </c:numCache>
            </c:numRef>
          </c:val>
        </c:ser>
        <c:marker val="1"/>
        <c:axId val="77540352"/>
        <c:axId val="77554432"/>
      </c:lineChart>
      <c:catAx>
        <c:axId val="77540352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7554432"/>
        <c:crosses val="autoZero"/>
        <c:auto val="1"/>
        <c:lblAlgn val="ctr"/>
        <c:lblOffset val="100"/>
      </c:catAx>
      <c:valAx>
        <c:axId val="7755443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75403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Wealth_COD!$B$40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Wealth_COD!$D$38:$X$38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Wealth_COD!$D$40:$X$40</c:f>
              <c:numCache>
                <c:formatCode>_(* #,##0_);_(* \(#,##0\);_(* "-"??_);_(@_)</c:formatCode>
                <c:ptCount val="21"/>
                <c:pt idx="0">
                  <c:v>581.2197516372994</c:v>
                </c:pt>
                <c:pt idx="1">
                  <c:v>557.16597420504502</c:v>
                </c:pt>
                <c:pt idx="2">
                  <c:v>526.95815157356924</c:v>
                </c:pt>
                <c:pt idx="3">
                  <c:v>494.8406279684836</c:v>
                </c:pt>
                <c:pt idx="4">
                  <c:v>466.45858374746842</c:v>
                </c:pt>
                <c:pt idx="5">
                  <c:v>444.57175861970234</c:v>
                </c:pt>
                <c:pt idx="6">
                  <c:v>423.962183040041</c:v>
                </c:pt>
                <c:pt idx="7">
                  <c:v>405.10437684423954</c:v>
                </c:pt>
                <c:pt idx="8">
                  <c:v>387.96694373016732</c:v>
                </c:pt>
                <c:pt idx="9">
                  <c:v>371.97555493642705</c:v>
                </c:pt>
                <c:pt idx="10">
                  <c:v>355.47240527680037</c:v>
                </c:pt>
                <c:pt idx="11">
                  <c:v>343.25074289646329</c:v>
                </c:pt>
                <c:pt idx="12">
                  <c:v>336.47986418370931</c:v>
                </c:pt>
                <c:pt idx="13">
                  <c:v>329.94667546030877</c:v>
                </c:pt>
                <c:pt idx="14">
                  <c:v>322.43755644027135</c:v>
                </c:pt>
                <c:pt idx="15">
                  <c:v>317.97976752574021</c:v>
                </c:pt>
                <c:pt idx="16">
                  <c:v>317.90437217030933</c:v>
                </c:pt>
                <c:pt idx="17">
                  <c:v>319.84320832828183</c:v>
                </c:pt>
                <c:pt idx="18">
                  <c:v>322.60046420283993</c:v>
                </c:pt>
                <c:pt idx="19">
                  <c:v>325.1184504192085</c:v>
                </c:pt>
                <c:pt idx="20">
                  <c:v>328.5843472142966</c:v>
                </c:pt>
              </c:numCache>
            </c:numRef>
          </c:val>
        </c:ser>
        <c:ser>
          <c:idx val="1"/>
          <c:order val="1"/>
          <c:tx>
            <c:strRef>
              <c:f>Wealth_COD!$B$41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Wealth_COD!$D$38:$X$38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Wealth_COD!$D$41:$X$41</c:f>
              <c:numCache>
                <c:formatCode>General</c:formatCode>
                <c:ptCount val="21"/>
                <c:pt idx="0">
                  <c:v>3001.1152634505552</c:v>
                </c:pt>
                <c:pt idx="1">
                  <c:v>3006.7120259736471</c:v>
                </c:pt>
                <c:pt idx="2">
                  <c:v>3015.352996936173</c:v>
                </c:pt>
                <c:pt idx="3">
                  <c:v>3026.3976132465205</c:v>
                </c:pt>
                <c:pt idx="4">
                  <c:v>3036.984299678094</c:v>
                </c:pt>
                <c:pt idx="5">
                  <c:v>3050.3205748988285</c:v>
                </c:pt>
                <c:pt idx="6">
                  <c:v>3054.9055324270521</c:v>
                </c:pt>
                <c:pt idx="7">
                  <c:v>3064.7901158247623</c:v>
                </c:pt>
                <c:pt idx="8">
                  <c:v>3077.3503762085606</c:v>
                </c:pt>
                <c:pt idx="9">
                  <c:v>3091.8007614500234</c:v>
                </c:pt>
                <c:pt idx="10">
                  <c:v>3104.8160050352139</c:v>
                </c:pt>
                <c:pt idx="11">
                  <c:v>3115.8805356099056</c:v>
                </c:pt>
                <c:pt idx="12">
                  <c:v>3128.1676256841361</c:v>
                </c:pt>
                <c:pt idx="13">
                  <c:v>3141.3233393608239</c:v>
                </c:pt>
                <c:pt idx="14">
                  <c:v>3155.5787168579272</c:v>
                </c:pt>
                <c:pt idx="15">
                  <c:v>3170.970410070584</c:v>
                </c:pt>
                <c:pt idx="16">
                  <c:v>3178.2632757830233</c:v>
                </c:pt>
                <c:pt idx="17">
                  <c:v>3190.9371808048431</c:v>
                </c:pt>
                <c:pt idx="18">
                  <c:v>3206.9847349629626</c:v>
                </c:pt>
                <c:pt idx="19">
                  <c:v>3223.7798689842948</c:v>
                </c:pt>
                <c:pt idx="20">
                  <c:v>3239.2391629671415</c:v>
                </c:pt>
              </c:numCache>
            </c:numRef>
          </c:val>
        </c:ser>
        <c:ser>
          <c:idx val="2"/>
          <c:order val="2"/>
          <c:tx>
            <c:strRef>
              <c:f>Wealth_COD!$B$42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Wealth_COD!$D$38:$X$38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Wealth_COD!$D$42:$X$42</c:f>
              <c:numCache>
                <c:formatCode>_(* #,##0_);_(* \(#,##0\);_(* "-"??_);_(@_)</c:formatCode>
                <c:ptCount val="21"/>
                <c:pt idx="0">
                  <c:v>27171.157615221189</c:v>
                </c:pt>
                <c:pt idx="1">
                  <c:v>26077.332008785699</c:v>
                </c:pt>
                <c:pt idx="2">
                  <c:v>24976.929119708817</c:v>
                </c:pt>
                <c:pt idx="3">
                  <c:v>23932.396090970611</c:v>
                </c:pt>
                <c:pt idx="4">
                  <c:v>23005.30012119942</c:v>
                </c:pt>
                <c:pt idx="5">
                  <c:v>22219.7221263213</c:v>
                </c:pt>
                <c:pt idx="6">
                  <c:v>21572.95097058743</c:v>
                </c:pt>
                <c:pt idx="7">
                  <c:v>21029.765700204563</c:v>
                </c:pt>
                <c:pt idx="8">
                  <c:v>20541.643660442151</c:v>
                </c:pt>
                <c:pt idx="9">
                  <c:v>20052.510953505727</c:v>
                </c:pt>
                <c:pt idx="10">
                  <c:v>19528.738934107525</c:v>
                </c:pt>
                <c:pt idx="11">
                  <c:v>18967.477095149312</c:v>
                </c:pt>
                <c:pt idx="12">
                  <c:v>18386.824554976429</c:v>
                </c:pt>
                <c:pt idx="13">
                  <c:v>17803.890424790145</c:v>
                </c:pt>
                <c:pt idx="14">
                  <c:v>17239.25500944852</c:v>
                </c:pt>
                <c:pt idx="15">
                  <c:v>16704.665978419733</c:v>
                </c:pt>
                <c:pt idx="16">
                  <c:v>16199.56167565041</c:v>
                </c:pt>
                <c:pt idx="17">
                  <c:v>15717.965294590258</c:v>
                </c:pt>
                <c:pt idx="18">
                  <c:v>15257.821099292467</c:v>
                </c:pt>
                <c:pt idx="19">
                  <c:v>14815.827659262253</c:v>
                </c:pt>
                <c:pt idx="20">
                  <c:v>14390.068581935877</c:v>
                </c:pt>
              </c:numCache>
            </c:numRef>
          </c:val>
        </c:ser>
        <c:overlap val="100"/>
        <c:axId val="78067200"/>
        <c:axId val="78068736"/>
      </c:barChart>
      <c:catAx>
        <c:axId val="78067200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8068736"/>
        <c:crosses val="autoZero"/>
        <c:auto val="1"/>
        <c:lblAlgn val="ctr"/>
        <c:lblOffset val="100"/>
      </c:catAx>
      <c:valAx>
        <c:axId val="78068736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8067200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Wealth_COD!$B$67:$B$69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Wealth_COD!$C$67:$C$69</c:f>
              <c:numCache>
                <c:formatCode>_(* #,##0_);_(* \(#,##0\);_(* "-"??_);_(@_)</c:formatCode>
                <c:ptCount val="3"/>
                <c:pt idx="0">
                  <c:v>1.683105093544738</c:v>
                </c:pt>
                <c:pt idx="1">
                  <c:v>13.728369291383709</c:v>
                </c:pt>
                <c:pt idx="2">
                  <c:v>84.588525615071532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Wealth_COD!$B$72:$B$75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Wealth_COD!$C$72:$C$75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99.749663404393317</c:v>
                </c:pt>
                <c:pt idx="2">
                  <c:v>0.25033659560669408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1119618602988.365</v>
      </c>
      <c r="E7" s="13">
        <f t="shared" ref="E7:X7" si="0">+E8+E9+E10</f>
        <v>1122103930035.8779</v>
      </c>
      <c r="F7" s="13">
        <f t="shared" si="0"/>
        <v>1124907751157.124</v>
      </c>
      <c r="G7" s="13">
        <f t="shared" si="0"/>
        <v>1127844001113.4907</v>
      </c>
      <c r="H7" s="13">
        <f t="shared" si="0"/>
        <v>1130604436806.7778</v>
      </c>
      <c r="I7" s="13">
        <f t="shared" si="0"/>
        <v>1133175404094.4976</v>
      </c>
      <c r="J7" s="13">
        <f t="shared" si="0"/>
        <v>1134723104405.7683</v>
      </c>
      <c r="K7" s="13">
        <f t="shared" si="0"/>
        <v>1136032950869.5186</v>
      </c>
      <c r="L7" s="13">
        <f t="shared" si="0"/>
        <v>1137295926630.562</v>
      </c>
      <c r="M7" s="13">
        <f t="shared" si="0"/>
        <v>1138890923493.8313</v>
      </c>
      <c r="N7" s="13">
        <f t="shared" si="0"/>
        <v>1140858068799.6328</v>
      </c>
      <c r="O7" s="13">
        <f t="shared" si="0"/>
        <v>1143519843246.2795</v>
      </c>
      <c r="P7" s="13">
        <f t="shared" si="0"/>
        <v>1147012808240.2236</v>
      </c>
      <c r="Q7" s="13">
        <f t="shared" si="0"/>
        <v>1150948841876.3987</v>
      </c>
      <c r="R7" s="13">
        <f t="shared" si="0"/>
        <v>1155089077883.3455</v>
      </c>
      <c r="S7" s="13">
        <f t="shared" si="0"/>
        <v>1159527980746.0747</v>
      </c>
      <c r="T7" s="13">
        <f t="shared" si="0"/>
        <v>1163789428000.7671</v>
      </c>
      <c r="U7" s="13">
        <f t="shared" si="0"/>
        <v>1168572697721.7322</v>
      </c>
      <c r="V7" s="13">
        <f t="shared" si="0"/>
        <v>1173741348542.9568</v>
      </c>
      <c r="W7" s="13">
        <f t="shared" si="0"/>
        <v>1179094449610.9536</v>
      </c>
      <c r="X7" s="13">
        <f t="shared" si="0"/>
        <v>1184606628380.7319</v>
      </c>
    </row>
    <row r="8" spans="1:24" s="22" customFormat="1" ht="15.75">
      <c r="A8" s="19">
        <v>1</v>
      </c>
      <c r="B8" s="20" t="s">
        <v>5</v>
      </c>
      <c r="C8" s="20"/>
      <c r="D8" s="21">
        <v>21160017633.771385</v>
      </c>
      <c r="E8" s="21">
        <v>21092193238.692719</v>
      </c>
      <c r="F8" s="21">
        <v>20785241951.242428</v>
      </c>
      <c r="G8" s="21">
        <v>20328930844.219326</v>
      </c>
      <c r="H8" s="21">
        <v>19894573812.099716</v>
      </c>
      <c r="I8" s="21">
        <v>19591107734.073353</v>
      </c>
      <c r="J8" s="21">
        <v>19203383615.323795</v>
      </c>
      <c r="K8" s="21">
        <v>18784420559.856781</v>
      </c>
      <c r="L8" s="21">
        <v>18379386925.826019</v>
      </c>
      <c r="M8" s="21">
        <v>18014730744.553459</v>
      </c>
      <c r="N8" s="21">
        <v>17640744678.747547</v>
      </c>
      <c r="O8" s="21">
        <v>17502157667.862751</v>
      </c>
      <c r="P8" s="21">
        <v>17662275252.742401</v>
      </c>
      <c r="Q8" s="21">
        <v>17849536085.987274</v>
      </c>
      <c r="R8" s="21">
        <v>17977468879.008335</v>
      </c>
      <c r="S8" s="21">
        <v>18258564236.766644</v>
      </c>
      <c r="T8" s="21">
        <v>18784465473.113689</v>
      </c>
      <c r="U8" s="21">
        <v>19437567429.087803</v>
      </c>
      <c r="V8" s="21">
        <v>20154432063.626465</v>
      </c>
      <c r="W8" s="21">
        <v>20874003826.723789</v>
      </c>
      <c r="X8" s="21">
        <v>21675327688.547112</v>
      </c>
    </row>
    <row r="9" spans="1:24" s="22" customFormat="1" ht="15.75">
      <c r="A9" s="19">
        <v>2</v>
      </c>
      <c r="B9" s="20" t="s">
        <v>38</v>
      </c>
      <c r="C9" s="20"/>
      <c r="D9" s="21">
        <v>109259280533.23041</v>
      </c>
      <c r="E9" s="21">
        <v>113822727878.20792</v>
      </c>
      <c r="F9" s="21">
        <v>118937037832.25793</v>
      </c>
      <c r="G9" s="21">
        <v>124329782781.53299</v>
      </c>
      <c r="H9" s="21">
        <v>129528130516.39275</v>
      </c>
      <c r="I9" s="21">
        <v>134419602342.35881</v>
      </c>
      <c r="J9" s="21">
        <v>138372065232.59909</v>
      </c>
      <c r="K9" s="21">
        <v>142112279585.36716</v>
      </c>
      <c r="L9" s="21">
        <v>145785135008.85013</v>
      </c>
      <c r="M9" s="21">
        <v>149735533677.33173</v>
      </c>
      <c r="N9" s="21">
        <v>154080220029.07852</v>
      </c>
      <c r="O9" s="21">
        <v>158876953763.56052</v>
      </c>
      <c r="P9" s="21">
        <v>164201676006.93484</v>
      </c>
      <c r="Q9" s="21">
        <v>169940079636.96002</v>
      </c>
      <c r="R9" s="21">
        <v>175938928466.86127</v>
      </c>
      <c r="S9" s="21">
        <v>182078776192.80688</v>
      </c>
      <c r="T9" s="21">
        <v>187798539418.72675</v>
      </c>
      <c r="U9" s="21">
        <v>193920192765.8786</v>
      </c>
      <c r="V9" s="21">
        <v>200356053825.3223</v>
      </c>
      <c r="W9" s="21">
        <v>206980542737.34784</v>
      </c>
      <c r="X9" s="21">
        <v>213678986580.26205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989199304821.36328</v>
      </c>
      <c r="E10" s="21">
        <f t="shared" ref="E10:X10" si="1">+E13+E16+E19+E23</f>
        <v>987189008918.97742</v>
      </c>
      <c r="F10" s="21">
        <f t="shared" si="1"/>
        <v>985185471373.62378</v>
      </c>
      <c r="G10" s="21">
        <f t="shared" si="1"/>
        <v>983185287487.73828</v>
      </c>
      <c r="H10" s="21">
        <f t="shared" si="1"/>
        <v>981181732478.2854</v>
      </c>
      <c r="I10" s="21">
        <f t="shared" si="1"/>
        <v>979164694018.06531</v>
      </c>
      <c r="J10" s="21">
        <f t="shared" si="1"/>
        <v>977147655557.84546</v>
      </c>
      <c r="K10" s="21">
        <f t="shared" si="1"/>
        <v>975136250724.29468</v>
      </c>
      <c r="L10" s="21">
        <f t="shared" si="1"/>
        <v>973131404695.88586</v>
      </c>
      <c r="M10" s="21">
        <f t="shared" si="1"/>
        <v>971140659071.94604</v>
      </c>
      <c r="N10" s="21">
        <f t="shared" si="1"/>
        <v>969137104091.80676</v>
      </c>
      <c r="O10" s="21">
        <f t="shared" si="1"/>
        <v>967140731814.85632</v>
      </c>
      <c r="P10" s="21">
        <f t="shared" si="1"/>
        <v>965148856980.54639</v>
      </c>
      <c r="Q10" s="21">
        <f t="shared" si="1"/>
        <v>963159226153.45142</v>
      </c>
      <c r="R10" s="21">
        <f t="shared" si="1"/>
        <v>961172680537.47595</v>
      </c>
      <c r="S10" s="21">
        <f t="shared" si="1"/>
        <v>959190640316.50122</v>
      </c>
      <c r="T10" s="21">
        <f t="shared" si="1"/>
        <v>957206423108.92676</v>
      </c>
      <c r="U10" s="21">
        <f t="shared" si="1"/>
        <v>955214937526.76587</v>
      </c>
      <c r="V10" s="21">
        <f t="shared" si="1"/>
        <v>953230862654.00793</v>
      </c>
      <c r="W10" s="21">
        <f t="shared" si="1"/>
        <v>951239903046.88208</v>
      </c>
      <c r="X10" s="21">
        <f t="shared" si="1"/>
        <v>949252314111.92273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985905696313.54175</v>
      </c>
      <c r="E11" s="38">
        <f t="shared" ref="E11:X11" si="2">+E13+E16</f>
        <v>983989789361.91821</v>
      </c>
      <c r="F11" s="38">
        <f t="shared" si="2"/>
        <v>982073882410.29468</v>
      </c>
      <c r="G11" s="38">
        <f t="shared" si="2"/>
        <v>980157975458.67126</v>
      </c>
      <c r="H11" s="38">
        <f t="shared" si="2"/>
        <v>978242068507.04773</v>
      </c>
      <c r="I11" s="38">
        <f t="shared" si="2"/>
        <v>976326161555.42419</v>
      </c>
      <c r="J11" s="38">
        <f t="shared" si="2"/>
        <v>974410254603.80078</v>
      </c>
      <c r="K11" s="38">
        <f t="shared" si="2"/>
        <v>972494347652.17712</v>
      </c>
      <c r="L11" s="38">
        <f t="shared" si="2"/>
        <v>970578440700.55371</v>
      </c>
      <c r="M11" s="38">
        <f t="shared" si="2"/>
        <v>968662533748.93018</v>
      </c>
      <c r="N11" s="38">
        <f t="shared" si="2"/>
        <v>966746626797.30664</v>
      </c>
      <c r="O11" s="38">
        <f t="shared" si="2"/>
        <v>964831160940.73376</v>
      </c>
      <c r="P11" s="38">
        <f t="shared" si="2"/>
        <v>962915695084.16089</v>
      </c>
      <c r="Q11" s="38">
        <f t="shared" si="2"/>
        <v>961000229227.58813</v>
      </c>
      <c r="R11" s="38">
        <f t="shared" si="2"/>
        <v>959084763371.01538</v>
      </c>
      <c r="S11" s="38">
        <f t="shared" si="2"/>
        <v>957169297514.44238</v>
      </c>
      <c r="T11" s="38">
        <f t="shared" si="2"/>
        <v>955252504460.66577</v>
      </c>
      <c r="U11" s="38">
        <f t="shared" si="2"/>
        <v>953335711406.88892</v>
      </c>
      <c r="V11" s="38">
        <f t="shared" si="2"/>
        <v>951418918353.11194</v>
      </c>
      <c r="W11" s="38">
        <f t="shared" si="2"/>
        <v>949502125299.33521</v>
      </c>
      <c r="X11" s="38">
        <f t="shared" si="2"/>
        <v>947585332245.55835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3293608507.8215532</v>
      </c>
      <c r="E12" s="38">
        <f t="shared" ref="E12:X12" si="3">+E23+E19</f>
        <v>3199219557.0592613</v>
      </c>
      <c r="F12" s="38">
        <f t="shared" si="3"/>
        <v>3111588963.3291454</v>
      </c>
      <c r="G12" s="38">
        <f t="shared" si="3"/>
        <v>3027312029.0670648</v>
      </c>
      <c r="H12" s="38">
        <f t="shared" si="3"/>
        <v>2939663971.2376165</v>
      </c>
      <c r="I12" s="38">
        <f t="shared" si="3"/>
        <v>2838532462.6411529</v>
      </c>
      <c r="J12" s="38">
        <f t="shared" si="3"/>
        <v>2737400954.0446892</v>
      </c>
      <c r="K12" s="38">
        <f t="shared" si="3"/>
        <v>2641903072.1175671</v>
      </c>
      <c r="L12" s="38">
        <f t="shared" si="3"/>
        <v>2552963995.332211</v>
      </c>
      <c r="M12" s="38">
        <f t="shared" si="3"/>
        <v>2478125323.0158663</v>
      </c>
      <c r="N12" s="38">
        <f t="shared" si="3"/>
        <v>2390477294.5000854</v>
      </c>
      <c r="O12" s="38">
        <f t="shared" si="3"/>
        <v>2309570874.1225686</v>
      </c>
      <c r="P12" s="38">
        <f t="shared" si="3"/>
        <v>2233161896.385529</v>
      </c>
      <c r="Q12" s="38">
        <f t="shared" si="3"/>
        <v>2158996925.8633065</v>
      </c>
      <c r="R12" s="38">
        <f t="shared" si="3"/>
        <v>2087917166.4605737</v>
      </c>
      <c r="S12" s="38">
        <f t="shared" si="3"/>
        <v>2021342802.0588689</v>
      </c>
      <c r="T12" s="38">
        <f t="shared" si="3"/>
        <v>1953918648.261018</v>
      </c>
      <c r="U12" s="38">
        <f t="shared" si="3"/>
        <v>1879226119.8769567</v>
      </c>
      <c r="V12" s="38">
        <f t="shared" si="3"/>
        <v>1811944300.8959429</v>
      </c>
      <c r="W12" s="38">
        <f t="shared" si="3"/>
        <v>1737777747.5468912</v>
      </c>
      <c r="X12" s="38">
        <f t="shared" si="3"/>
        <v>1666981866.3644171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0</v>
      </c>
      <c r="E13" s="13">
        <f t="shared" ref="E13:X13" si="4">+E14+E15</f>
        <v>0</v>
      </c>
      <c r="F13" s="13">
        <f t="shared" si="4"/>
        <v>0</v>
      </c>
      <c r="G13" s="13">
        <f t="shared" si="4"/>
        <v>0</v>
      </c>
      <c r="H13" s="13">
        <f t="shared" si="4"/>
        <v>0</v>
      </c>
      <c r="I13" s="13">
        <f t="shared" si="4"/>
        <v>0</v>
      </c>
      <c r="J13" s="13">
        <f t="shared" si="4"/>
        <v>0</v>
      </c>
      <c r="K13" s="13">
        <f t="shared" si="4"/>
        <v>0</v>
      </c>
      <c r="L13" s="13">
        <f t="shared" si="4"/>
        <v>0</v>
      </c>
      <c r="M13" s="13">
        <f t="shared" si="4"/>
        <v>0</v>
      </c>
      <c r="N13" s="13">
        <f t="shared" si="4"/>
        <v>0</v>
      </c>
      <c r="O13" s="13">
        <f t="shared" si="4"/>
        <v>0</v>
      </c>
      <c r="P13" s="13">
        <f t="shared" si="4"/>
        <v>0</v>
      </c>
      <c r="Q13" s="13">
        <f t="shared" si="4"/>
        <v>0</v>
      </c>
      <c r="R13" s="13">
        <f t="shared" si="4"/>
        <v>0</v>
      </c>
      <c r="S13" s="13">
        <f t="shared" si="4"/>
        <v>0</v>
      </c>
      <c r="T13" s="13">
        <f t="shared" si="4"/>
        <v>0</v>
      </c>
      <c r="U13" s="13">
        <f t="shared" si="4"/>
        <v>0</v>
      </c>
      <c r="V13" s="13">
        <f t="shared" si="4"/>
        <v>0</v>
      </c>
      <c r="W13" s="13">
        <f t="shared" si="4"/>
        <v>0</v>
      </c>
      <c r="X13" s="13">
        <f t="shared" si="4"/>
        <v>0</v>
      </c>
    </row>
    <row r="14" spans="1:24" ht="15.75">
      <c r="A14" s="8" t="s">
        <v>43</v>
      </c>
      <c r="B14" s="2" t="s">
        <v>27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15.75">
      <c r="A15" s="8" t="s">
        <v>47</v>
      </c>
      <c r="B15" s="2" t="s">
        <v>6</v>
      </c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ht="15.75">
      <c r="A16" s="15" t="s">
        <v>44</v>
      </c>
      <c r="B16" s="10" t="s">
        <v>11</v>
      </c>
      <c r="C16" s="10"/>
      <c r="D16" s="13">
        <f>+D17+D18</f>
        <v>985905696313.54175</v>
      </c>
      <c r="E16" s="13">
        <f t="shared" ref="E16:X16" si="5">+E17+E18</f>
        <v>983989789361.91821</v>
      </c>
      <c r="F16" s="13">
        <f t="shared" si="5"/>
        <v>982073882410.29468</v>
      </c>
      <c r="G16" s="13">
        <f t="shared" si="5"/>
        <v>980157975458.67126</v>
      </c>
      <c r="H16" s="13">
        <f t="shared" si="5"/>
        <v>978242068507.04773</v>
      </c>
      <c r="I16" s="13">
        <f t="shared" si="5"/>
        <v>976326161555.42419</v>
      </c>
      <c r="J16" s="13">
        <f t="shared" si="5"/>
        <v>974410254603.80078</v>
      </c>
      <c r="K16" s="13">
        <f t="shared" si="5"/>
        <v>972494347652.17712</v>
      </c>
      <c r="L16" s="13">
        <f t="shared" si="5"/>
        <v>970578440700.55371</v>
      </c>
      <c r="M16" s="13">
        <f t="shared" si="5"/>
        <v>968662533748.93018</v>
      </c>
      <c r="N16" s="13">
        <f t="shared" si="5"/>
        <v>966746626797.30664</v>
      </c>
      <c r="O16" s="13">
        <f t="shared" si="5"/>
        <v>964831160940.73376</v>
      </c>
      <c r="P16" s="13">
        <f t="shared" si="5"/>
        <v>962915695084.16089</v>
      </c>
      <c r="Q16" s="13">
        <f t="shared" si="5"/>
        <v>961000229227.58813</v>
      </c>
      <c r="R16" s="13">
        <f t="shared" si="5"/>
        <v>959084763371.01538</v>
      </c>
      <c r="S16" s="13">
        <f t="shared" si="5"/>
        <v>957169297514.44238</v>
      </c>
      <c r="T16" s="13">
        <f t="shared" si="5"/>
        <v>955252504460.66577</v>
      </c>
      <c r="U16" s="13">
        <f t="shared" si="5"/>
        <v>953335711406.88892</v>
      </c>
      <c r="V16" s="13">
        <f t="shared" si="5"/>
        <v>951418918353.11194</v>
      </c>
      <c r="W16" s="13">
        <f t="shared" si="5"/>
        <v>949502125299.33521</v>
      </c>
      <c r="X16" s="13">
        <f t="shared" si="5"/>
        <v>947585332245.55835</v>
      </c>
    </row>
    <row r="17" spans="1:24">
      <c r="A17" s="8" t="s">
        <v>45</v>
      </c>
      <c r="B17" s="2" t="s">
        <v>7</v>
      </c>
      <c r="C17" s="2"/>
      <c r="D17" s="14">
        <v>162792663306.14371</v>
      </c>
      <c r="E17" s="14">
        <v>162476182642.54205</v>
      </c>
      <c r="F17" s="14">
        <v>162159701978.94037</v>
      </c>
      <c r="G17" s="14">
        <v>161843221315.33871</v>
      </c>
      <c r="H17" s="14">
        <v>161526740651.73706</v>
      </c>
      <c r="I17" s="14">
        <v>161210259988.13541</v>
      </c>
      <c r="J17" s="14">
        <v>160893779324.53375</v>
      </c>
      <c r="K17" s="14">
        <v>160577298660.93204</v>
      </c>
      <c r="L17" s="14">
        <v>160260817997.33038</v>
      </c>
      <c r="M17" s="14">
        <v>159944337333.72873</v>
      </c>
      <c r="N17" s="14">
        <v>159627856670.12708</v>
      </c>
      <c r="O17" s="14">
        <v>159311817101.57608</v>
      </c>
      <c r="P17" s="14">
        <v>158995777533.02509</v>
      </c>
      <c r="Q17" s="14">
        <v>158679737964.47406</v>
      </c>
      <c r="R17" s="14">
        <v>158363698395.92307</v>
      </c>
      <c r="S17" s="14">
        <v>158047658827.37207</v>
      </c>
      <c r="T17" s="14">
        <v>157731400107.18036</v>
      </c>
      <c r="U17" s="14">
        <v>157415141386.98862</v>
      </c>
      <c r="V17" s="14">
        <v>157098882666.79684</v>
      </c>
      <c r="W17" s="14">
        <v>156782623946.6051</v>
      </c>
      <c r="X17" s="14">
        <v>156466365226.41339</v>
      </c>
    </row>
    <row r="18" spans="1:24">
      <c r="A18" s="8" t="s">
        <v>46</v>
      </c>
      <c r="B18" s="2" t="s">
        <v>62</v>
      </c>
      <c r="C18" s="2"/>
      <c r="D18" s="14">
        <v>823113033007.39807</v>
      </c>
      <c r="E18" s="14">
        <v>821513606719.37622</v>
      </c>
      <c r="F18" s="14">
        <v>819914180431.35437</v>
      </c>
      <c r="G18" s="14">
        <v>818314754143.33252</v>
      </c>
      <c r="H18" s="14">
        <v>816715327855.31067</v>
      </c>
      <c r="I18" s="14">
        <v>815115901567.28882</v>
      </c>
      <c r="J18" s="14">
        <v>813516475279.26709</v>
      </c>
      <c r="K18" s="14">
        <v>811917048991.24512</v>
      </c>
      <c r="L18" s="14">
        <v>810317622703.22327</v>
      </c>
      <c r="M18" s="14">
        <v>808718196415.20142</v>
      </c>
      <c r="N18" s="14">
        <v>807118770127.17957</v>
      </c>
      <c r="O18" s="14">
        <v>805519343839.15771</v>
      </c>
      <c r="P18" s="14">
        <v>803919917551.13586</v>
      </c>
      <c r="Q18" s="14">
        <v>802320491263.11401</v>
      </c>
      <c r="R18" s="14">
        <v>800721064975.09229</v>
      </c>
      <c r="S18" s="14">
        <v>799121638687.07031</v>
      </c>
      <c r="T18" s="14">
        <v>797521104353.48535</v>
      </c>
      <c r="U18" s="14">
        <v>795920570019.90027</v>
      </c>
      <c r="V18" s="14">
        <v>794320035686.31506</v>
      </c>
      <c r="W18" s="14">
        <v>792719501352.7301</v>
      </c>
      <c r="X18" s="14">
        <v>791118967019.1449</v>
      </c>
    </row>
    <row r="19" spans="1:24" ht="15.75">
      <c r="A19" s="15" t="s">
        <v>48</v>
      </c>
      <c r="B19" s="10" t="s">
        <v>12</v>
      </c>
      <c r="C19" s="10"/>
      <c r="D19" s="13">
        <f>+D20+D21+D22</f>
        <v>3293608507.8215532</v>
      </c>
      <c r="E19" s="13">
        <f t="shared" ref="E19:X19" si="6">+E20+E21+E22</f>
        <v>3199219557.0592613</v>
      </c>
      <c r="F19" s="13">
        <f t="shared" si="6"/>
        <v>3111588963.3291454</v>
      </c>
      <c r="G19" s="13">
        <f t="shared" si="6"/>
        <v>3027312029.0670648</v>
      </c>
      <c r="H19" s="13">
        <f t="shared" si="6"/>
        <v>2939663971.2376165</v>
      </c>
      <c r="I19" s="13">
        <f t="shared" si="6"/>
        <v>2838532462.6411529</v>
      </c>
      <c r="J19" s="13">
        <f t="shared" si="6"/>
        <v>2737400954.0446892</v>
      </c>
      <c r="K19" s="13">
        <f t="shared" si="6"/>
        <v>2641903072.1175671</v>
      </c>
      <c r="L19" s="13">
        <f t="shared" si="6"/>
        <v>2552963995.332211</v>
      </c>
      <c r="M19" s="13">
        <f t="shared" si="6"/>
        <v>2478125323.0158663</v>
      </c>
      <c r="N19" s="13">
        <f t="shared" si="6"/>
        <v>2390477294.5000854</v>
      </c>
      <c r="O19" s="13">
        <f t="shared" si="6"/>
        <v>2309570874.1225686</v>
      </c>
      <c r="P19" s="13">
        <f t="shared" si="6"/>
        <v>2233161896.385529</v>
      </c>
      <c r="Q19" s="13">
        <f t="shared" si="6"/>
        <v>2158996925.8633065</v>
      </c>
      <c r="R19" s="13">
        <f t="shared" si="6"/>
        <v>2087917166.4605737</v>
      </c>
      <c r="S19" s="13">
        <f t="shared" si="6"/>
        <v>2021342802.0588689</v>
      </c>
      <c r="T19" s="13">
        <f t="shared" si="6"/>
        <v>1953918648.261018</v>
      </c>
      <c r="U19" s="13">
        <f t="shared" si="6"/>
        <v>1879226119.8769567</v>
      </c>
      <c r="V19" s="13">
        <f t="shared" si="6"/>
        <v>1811944300.8959429</v>
      </c>
      <c r="W19" s="13">
        <f t="shared" si="6"/>
        <v>1737777747.5468912</v>
      </c>
      <c r="X19" s="13">
        <f t="shared" si="6"/>
        <v>1666981866.3644171</v>
      </c>
    </row>
    <row r="20" spans="1:24" s="16" customFormat="1">
      <c r="A20" s="8" t="s">
        <v>59</v>
      </c>
      <c r="B20" s="2" t="s">
        <v>13</v>
      </c>
      <c r="C20" s="2"/>
      <c r="D20" s="11">
        <v>3288868627.2281909</v>
      </c>
      <c r="E20" s="11">
        <v>3194483897.3376036</v>
      </c>
      <c r="F20" s="11">
        <v>3106857788.283824</v>
      </c>
      <c r="G20" s="11">
        <v>3022585708.0243716</v>
      </c>
      <c r="H20" s="11">
        <v>2934942609.7192125</v>
      </c>
      <c r="I20" s="11">
        <v>2833816113.4078684</v>
      </c>
      <c r="J20" s="11">
        <v>2732689617.0965247</v>
      </c>
      <c r="K20" s="11">
        <v>2637196641.9328613</v>
      </c>
      <c r="L20" s="11">
        <v>2548262630.1934552</v>
      </c>
      <c r="M20" s="11">
        <v>2473429022.9230609</v>
      </c>
      <c r="N20" s="11">
        <v>2385786059.4532304</v>
      </c>
      <c r="O20" s="11">
        <v>2304884862.4041553</v>
      </c>
      <c r="P20" s="11">
        <v>2228481266.2785273</v>
      </c>
      <c r="Q20" s="11">
        <v>2154321835.6502085</v>
      </c>
      <c r="R20" s="11">
        <v>2083247774.4243491</v>
      </c>
      <c r="S20" s="11">
        <v>2016679741.3299623</v>
      </c>
      <c r="T20" s="11">
        <v>1949262077.1223998</v>
      </c>
      <c r="U20" s="11">
        <v>1874576249.3719487</v>
      </c>
      <c r="V20" s="11">
        <v>1807301342.0683458</v>
      </c>
      <c r="W20" s="11">
        <v>1733141911.440027</v>
      </c>
      <c r="X20" s="11">
        <v>1662353364.0220864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4739880.5933625512</v>
      </c>
      <c r="E22" s="11">
        <v>4735659.7216575872</v>
      </c>
      <c r="F22" s="11">
        <v>4731175.0453214878</v>
      </c>
      <c r="G22" s="11">
        <v>4726321.0426932555</v>
      </c>
      <c r="H22" s="11">
        <v>4721361.5184040237</v>
      </c>
      <c r="I22" s="11">
        <v>4716349.2332842937</v>
      </c>
      <c r="J22" s="11">
        <v>4711336.9481645636</v>
      </c>
      <c r="K22" s="11">
        <v>4706430.184705832</v>
      </c>
      <c r="L22" s="11">
        <v>4701365.1387556018</v>
      </c>
      <c r="M22" s="11">
        <v>4696300.0928053716</v>
      </c>
      <c r="N22" s="11">
        <v>4691235.0468551423</v>
      </c>
      <c r="O22" s="11">
        <v>4686011.7184134154</v>
      </c>
      <c r="P22" s="11">
        <v>4680630.1070015514</v>
      </c>
      <c r="Q22" s="11">
        <v>4675090.2130981898</v>
      </c>
      <c r="R22" s="11">
        <v>4669392.0362246912</v>
      </c>
      <c r="S22" s="11">
        <v>4663060.7289065635</v>
      </c>
      <c r="T22" s="11">
        <v>4656571.1386182997</v>
      </c>
      <c r="U22" s="11">
        <v>4649870.5050080381</v>
      </c>
      <c r="V22" s="11">
        <v>4642958.8275971422</v>
      </c>
      <c r="W22" s="11">
        <v>4635836.1068642484</v>
      </c>
      <c r="X22" s="11">
        <v>4628502.3423307193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10238510178.963421</v>
      </c>
      <c r="E35" s="11">
        <v>9472922594.3440495</v>
      </c>
      <c r="F35" s="11">
        <v>8480204166.2058868</v>
      </c>
      <c r="G35" s="11">
        <v>7334759826.0464678</v>
      </c>
      <c r="H35" s="11">
        <v>7050846271.6479788</v>
      </c>
      <c r="I35" s="11">
        <v>7099796884.4753056</v>
      </c>
      <c r="J35" s="11">
        <v>7021475903.9515839</v>
      </c>
      <c r="K35" s="11">
        <v>6641619148.4115372</v>
      </c>
      <c r="L35" s="11">
        <v>6526095702.1390486</v>
      </c>
      <c r="M35" s="11">
        <v>6248056221.2798405</v>
      </c>
      <c r="N35" s="11">
        <v>5817290828.399374</v>
      </c>
      <c r="O35" s="11">
        <v>5693935284.0745134</v>
      </c>
      <c r="P35" s="11">
        <v>5891695759.8969088</v>
      </c>
      <c r="Q35" s="11">
        <v>6232392025.1750956</v>
      </c>
      <c r="R35" s="11">
        <v>6647493221.9508162</v>
      </c>
      <c r="S35" s="11">
        <v>7166369717.9204674</v>
      </c>
      <c r="T35" s="11">
        <v>7565806718.591444</v>
      </c>
      <c r="U35" s="11">
        <v>8039648650.7599564</v>
      </c>
      <c r="V35" s="11">
        <v>8533070828.0593987</v>
      </c>
      <c r="W35" s="11">
        <v>8769991794.1436539</v>
      </c>
      <c r="X35" s="11">
        <v>9400475687.3596077</v>
      </c>
    </row>
    <row r="36" spans="1:24" ht="15.75">
      <c r="A36" s="25">
        <v>5</v>
      </c>
      <c r="B36" s="9" t="s">
        <v>9</v>
      </c>
      <c r="C36" s="10"/>
      <c r="D36" s="11">
        <v>36406225.999999985</v>
      </c>
      <c r="E36" s="11">
        <v>37856212.000000007</v>
      </c>
      <c r="F36" s="11">
        <v>39443818.999999993</v>
      </c>
      <c r="G36" s="11">
        <v>41081774.000000007</v>
      </c>
      <c r="H36" s="11">
        <v>42650247.000000007</v>
      </c>
      <c r="I36" s="11">
        <v>44067369</v>
      </c>
      <c r="J36" s="11">
        <v>45295039</v>
      </c>
      <c r="K36" s="11">
        <v>46369334.999999985</v>
      </c>
      <c r="L36" s="11">
        <v>47373590.000000007</v>
      </c>
      <c r="M36" s="11">
        <v>48429878</v>
      </c>
      <c r="N36" s="11">
        <v>49626199.999999993</v>
      </c>
      <c r="O36" s="11">
        <v>50989423.999999985</v>
      </c>
      <c r="P36" s="11">
        <v>52491329</v>
      </c>
      <c r="Q36" s="11">
        <v>54098245.000000007</v>
      </c>
      <c r="R36" s="11">
        <v>55754884.999999993</v>
      </c>
      <c r="S36" s="11">
        <v>57420521.99999997</v>
      </c>
      <c r="T36" s="11">
        <v>59088415</v>
      </c>
      <c r="U36" s="11">
        <v>60772175.000000007</v>
      </c>
      <c r="V36" s="11">
        <v>62474900.999999993</v>
      </c>
      <c r="W36" s="11">
        <v>64204304</v>
      </c>
      <c r="X36" s="11">
        <v>65965795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30753.492630309043</v>
      </c>
      <c r="E39" s="11">
        <f t="shared" si="8"/>
        <v>29641.210008964386</v>
      </c>
      <c r="F39" s="11">
        <f t="shared" si="8"/>
        <v>28519.240268218557</v>
      </c>
      <c r="G39" s="11">
        <f t="shared" si="8"/>
        <v>27453.634332185618</v>
      </c>
      <c r="H39" s="11">
        <f t="shared" si="8"/>
        <v>26508.743004624983</v>
      </c>
      <c r="I39" s="11">
        <f t="shared" si="8"/>
        <v>25714.614459839831</v>
      </c>
      <c r="J39" s="11">
        <f t="shared" si="8"/>
        <v>25051.818686054521</v>
      </c>
      <c r="K39" s="11">
        <f t="shared" si="8"/>
        <v>24499.660192873565</v>
      </c>
      <c r="L39" s="11">
        <f t="shared" si="8"/>
        <v>24006.960980380878</v>
      </c>
      <c r="M39" s="11">
        <f t="shared" si="8"/>
        <v>23516.287269892178</v>
      </c>
      <c r="N39" s="11">
        <f t="shared" si="8"/>
        <v>22989.027344419541</v>
      </c>
      <c r="O39" s="11">
        <f t="shared" si="8"/>
        <v>22426.608373655679</v>
      </c>
      <c r="P39" s="11">
        <f t="shared" si="8"/>
        <v>21851.472044844275</v>
      </c>
      <c r="Q39" s="11">
        <f t="shared" si="8"/>
        <v>21275.160439611278</v>
      </c>
      <c r="R39" s="11">
        <f t="shared" si="8"/>
        <v>20717.271282746715</v>
      </c>
      <c r="S39" s="11">
        <f t="shared" si="8"/>
        <v>20193.616156016054</v>
      </c>
      <c r="T39" s="11">
        <f t="shared" si="8"/>
        <v>19695.72932360374</v>
      </c>
      <c r="U39" s="11">
        <f t="shared" si="8"/>
        <v>19228.745683723384</v>
      </c>
      <c r="V39" s="11">
        <f t="shared" si="8"/>
        <v>18787.406298458271</v>
      </c>
      <c r="W39" s="11">
        <f t="shared" si="8"/>
        <v>18364.725978665756</v>
      </c>
      <c r="X39" s="11">
        <f t="shared" si="8"/>
        <v>17957.892092117316</v>
      </c>
    </row>
    <row r="40" spans="1:24" ht="15.75">
      <c r="B40" s="20" t="s">
        <v>5</v>
      </c>
      <c r="C40" s="7"/>
      <c r="D40" s="11">
        <f t="shared" ref="D40:X40" si="9">+D8/D36</f>
        <v>581.2197516372994</v>
      </c>
      <c r="E40" s="11">
        <f t="shared" si="9"/>
        <v>557.16597420504502</v>
      </c>
      <c r="F40" s="11">
        <f t="shared" si="9"/>
        <v>526.95815157356924</v>
      </c>
      <c r="G40" s="11">
        <f t="shared" si="9"/>
        <v>494.8406279684836</v>
      </c>
      <c r="H40" s="11">
        <f t="shared" si="9"/>
        <v>466.45858374746842</v>
      </c>
      <c r="I40" s="11">
        <f t="shared" si="9"/>
        <v>444.57175861970234</v>
      </c>
      <c r="J40" s="11">
        <f t="shared" si="9"/>
        <v>423.962183040041</v>
      </c>
      <c r="K40" s="11">
        <f t="shared" si="9"/>
        <v>405.10437684423954</v>
      </c>
      <c r="L40" s="11">
        <f t="shared" si="9"/>
        <v>387.96694373016732</v>
      </c>
      <c r="M40" s="11">
        <f t="shared" si="9"/>
        <v>371.97555493642705</v>
      </c>
      <c r="N40" s="11">
        <f t="shared" si="9"/>
        <v>355.47240527680037</v>
      </c>
      <c r="O40" s="11">
        <f t="shared" si="9"/>
        <v>343.25074289646329</v>
      </c>
      <c r="P40" s="11">
        <f t="shared" si="9"/>
        <v>336.47986418370931</v>
      </c>
      <c r="Q40" s="11">
        <f t="shared" si="9"/>
        <v>329.94667546030877</v>
      </c>
      <c r="R40" s="11">
        <f t="shared" si="9"/>
        <v>322.43755644027135</v>
      </c>
      <c r="S40" s="11">
        <f t="shared" si="9"/>
        <v>317.97976752574021</v>
      </c>
      <c r="T40" s="11">
        <f t="shared" si="9"/>
        <v>317.90437217030933</v>
      </c>
      <c r="U40" s="11">
        <f t="shared" si="9"/>
        <v>319.84320832828183</v>
      </c>
      <c r="V40" s="11">
        <f t="shared" si="9"/>
        <v>322.60046420283993</v>
      </c>
      <c r="W40" s="11">
        <f t="shared" si="9"/>
        <v>325.1184504192085</v>
      </c>
      <c r="X40" s="11">
        <f t="shared" si="9"/>
        <v>328.5843472142966</v>
      </c>
    </row>
    <row r="41" spans="1:24" ht="15.75">
      <c r="B41" s="20" t="s">
        <v>38</v>
      </c>
      <c r="C41" s="7"/>
      <c r="D41" s="37">
        <f>+D9/D36</f>
        <v>3001.1152634505552</v>
      </c>
      <c r="E41" s="37">
        <f t="shared" ref="E41:X41" si="10">+E9/E36</f>
        <v>3006.7120259736471</v>
      </c>
      <c r="F41" s="37">
        <f t="shared" si="10"/>
        <v>3015.352996936173</v>
      </c>
      <c r="G41" s="37">
        <f t="shared" si="10"/>
        <v>3026.3976132465205</v>
      </c>
      <c r="H41" s="37">
        <f t="shared" si="10"/>
        <v>3036.984299678094</v>
      </c>
      <c r="I41" s="37">
        <f t="shared" si="10"/>
        <v>3050.3205748988285</v>
      </c>
      <c r="J41" s="37">
        <f t="shared" si="10"/>
        <v>3054.9055324270521</v>
      </c>
      <c r="K41" s="37">
        <f t="shared" si="10"/>
        <v>3064.7901158247623</v>
      </c>
      <c r="L41" s="37">
        <f t="shared" si="10"/>
        <v>3077.3503762085606</v>
      </c>
      <c r="M41" s="37">
        <f t="shared" si="10"/>
        <v>3091.8007614500234</v>
      </c>
      <c r="N41" s="37">
        <f t="shared" si="10"/>
        <v>3104.8160050352139</v>
      </c>
      <c r="O41" s="37">
        <f t="shared" si="10"/>
        <v>3115.8805356099056</v>
      </c>
      <c r="P41" s="37">
        <f t="shared" si="10"/>
        <v>3128.1676256841361</v>
      </c>
      <c r="Q41" s="37">
        <f t="shared" si="10"/>
        <v>3141.3233393608239</v>
      </c>
      <c r="R41" s="37">
        <f t="shared" si="10"/>
        <v>3155.5787168579272</v>
      </c>
      <c r="S41" s="37">
        <f t="shared" si="10"/>
        <v>3170.970410070584</v>
      </c>
      <c r="T41" s="37">
        <f t="shared" si="10"/>
        <v>3178.2632757830233</v>
      </c>
      <c r="U41" s="37">
        <f t="shared" si="10"/>
        <v>3190.9371808048431</v>
      </c>
      <c r="V41" s="37">
        <f t="shared" si="10"/>
        <v>3206.9847349629626</v>
      </c>
      <c r="W41" s="37">
        <f t="shared" si="10"/>
        <v>3223.7798689842948</v>
      </c>
      <c r="X41" s="37">
        <f t="shared" si="10"/>
        <v>3239.2391629671415</v>
      </c>
    </row>
    <row r="42" spans="1:24" ht="15.75">
      <c r="B42" s="20" t="s">
        <v>10</v>
      </c>
      <c r="C42" s="9"/>
      <c r="D42" s="11">
        <f t="shared" ref="D42:X42" si="11">+D10/D36</f>
        <v>27171.157615221189</v>
      </c>
      <c r="E42" s="11">
        <f t="shared" si="11"/>
        <v>26077.332008785699</v>
      </c>
      <c r="F42" s="11">
        <f t="shared" si="11"/>
        <v>24976.929119708817</v>
      </c>
      <c r="G42" s="11">
        <f t="shared" si="11"/>
        <v>23932.396090970611</v>
      </c>
      <c r="H42" s="11">
        <f t="shared" si="11"/>
        <v>23005.30012119942</v>
      </c>
      <c r="I42" s="11">
        <f t="shared" si="11"/>
        <v>22219.7221263213</v>
      </c>
      <c r="J42" s="11">
        <f t="shared" si="11"/>
        <v>21572.95097058743</v>
      </c>
      <c r="K42" s="11">
        <f t="shared" si="11"/>
        <v>21029.765700204563</v>
      </c>
      <c r="L42" s="11">
        <f t="shared" si="11"/>
        <v>20541.643660442151</v>
      </c>
      <c r="M42" s="11">
        <f t="shared" si="11"/>
        <v>20052.510953505727</v>
      </c>
      <c r="N42" s="11">
        <f t="shared" si="11"/>
        <v>19528.738934107525</v>
      </c>
      <c r="O42" s="11">
        <f t="shared" si="11"/>
        <v>18967.477095149312</v>
      </c>
      <c r="P42" s="11">
        <f t="shared" si="11"/>
        <v>18386.824554976429</v>
      </c>
      <c r="Q42" s="11">
        <f t="shared" si="11"/>
        <v>17803.890424790145</v>
      </c>
      <c r="R42" s="11">
        <f t="shared" si="11"/>
        <v>17239.25500944852</v>
      </c>
      <c r="S42" s="11">
        <f t="shared" si="11"/>
        <v>16704.665978419733</v>
      </c>
      <c r="T42" s="11">
        <f t="shared" si="11"/>
        <v>16199.56167565041</v>
      </c>
      <c r="U42" s="11">
        <f t="shared" si="11"/>
        <v>15717.965294590258</v>
      </c>
      <c r="V42" s="11">
        <f t="shared" si="11"/>
        <v>15257.821099292467</v>
      </c>
      <c r="W42" s="11">
        <f t="shared" si="11"/>
        <v>14815.827659262253</v>
      </c>
      <c r="X42" s="11">
        <f t="shared" si="11"/>
        <v>14390.068581935877</v>
      </c>
    </row>
    <row r="43" spans="1:24" ht="15.75">
      <c r="B43" s="26" t="s">
        <v>32</v>
      </c>
      <c r="C43" s="9"/>
      <c r="D43" s="11">
        <f t="shared" ref="D43:X43" si="12">+D11/D36</f>
        <v>27080.689339058164</v>
      </c>
      <c r="E43" s="11">
        <f t="shared" si="12"/>
        <v>25992.822244389325</v>
      </c>
      <c r="F43" s="11">
        <f t="shared" si="12"/>
        <v>24898.042514856254</v>
      </c>
      <c r="G43" s="11">
        <f t="shared" si="12"/>
        <v>23858.706185830026</v>
      </c>
      <c r="H43" s="11">
        <f t="shared" si="12"/>
        <v>22936.375222095376</v>
      </c>
      <c r="I43" s="11">
        <f t="shared" si="12"/>
        <v>22155.308649250746</v>
      </c>
      <c r="J43" s="11">
        <f t="shared" si="12"/>
        <v>21512.516074967964</v>
      </c>
      <c r="K43" s="11">
        <f t="shared" si="12"/>
        <v>20972.790480005318</v>
      </c>
      <c r="L43" s="11">
        <f t="shared" si="12"/>
        <v>20487.753634473418</v>
      </c>
      <c r="M43" s="11">
        <f t="shared" si="12"/>
        <v>20001.341604637742</v>
      </c>
      <c r="N43" s="11">
        <f t="shared" si="12"/>
        <v>19480.569271822278</v>
      </c>
      <c r="O43" s="11">
        <f t="shared" si="12"/>
        <v>18922.181998775552</v>
      </c>
      <c r="P43" s="11">
        <f t="shared" si="12"/>
        <v>18344.281111346234</v>
      </c>
      <c r="Q43" s="11">
        <f t="shared" si="12"/>
        <v>17763.981608416096</v>
      </c>
      <c r="R43" s="11">
        <f t="shared" si="12"/>
        <v>17201.806861784677</v>
      </c>
      <c r="S43" s="11">
        <f t="shared" si="12"/>
        <v>16669.463532819205</v>
      </c>
      <c r="T43" s="11">
        <f t="shared" si="12"/>
        <v>16166.49396435267</v>
      </c>
      <c r="U43" s="11">
        <f t="shared" si="12"/>
        <v>15687.04281864009</v>
      </c>
      <c r="V43" s="11">
        <f t="shared" si="12"/>
        <v>15228.818343435423</v>
      </c>
      <c r="W43" s="11">
        <f t="shared" si="12"/>
        <v>14788.761284591375</v>
      </c>
      <c r="X43" s="11">
        <f t="shared" si="12"/>
        <v>14364.798184355366</v>
      </c>
    </row>
    <row r="44" spans="1:24" ht="15.75">
      <c r="B44" s="26" t="s">
        <v>33</v>
      </c>
      <c r="C44" s="9"/>
      <c r="D44" s="11">
        <f t="shared" ref="D44:X44" si="13">+D12/D36</f>
        <v>90.468276163026474</v>
      </c>
      <c r="E44" s="11">
        <f t="shared" si="13"/>
        <v>84.509764396375971</v>
      </c>
      <c r="F44" s="11">
        <f t="shared" si="13"/>
        <v>78.886604852566279</v>
      </c>
      <c r="G44" s="11">
        <f t="shared" si="13"/>
        <v>73.689905140587754</v>
      </c>
      <c r="H44" s="11">
        <f t="shared" si="13"/>
        <v>68.924899104045423</v>
      </c>
      <c r="I44" s="11">
        <f t="shared" si="13"/>
        <v>64.413477070554237</v>
      </c>
      <c r="J44" s="11">
        <f t="shared" si="13"/>
        <v>60.434895619467049</v>
      </c>
      <c r="K44" s="11">
        <f t="shared" si="13"/>
        <v>56.975220199245207</v>
      </c>
      <c r="L44" s="11">
        <f t="shared" si="13"/>
        <v>53.890025968735124</v>
      </c>
      <c r="M44" s="11">
        <f t="shared" si="13"/>
        <v>51.169348867983238</v>
      </c>
      <c r="N44" s="11">
        <f t="shared" si="13"/>
        <v>48.169662285246218</v>
      </c>
      <c r="O44" s="11">
        <f t="shared" si="13"/>
        <v>45.29509637376114</v>
      </c>
      <c r="P44" s="11">
        <f t="shared" si="13"/>
        <v>42.543443630195171</v>
      </c>
      <c r="Q44" s="11">
        <f t="shared" si="13"/>
        <v>39.908816374048847</v>
      </c>
      <c r="R44" s="11">
        <f t="shared" si="13"/>
        <v>37.448147663842796</v>
      </c>
      <c r="S44" s="11">
        <f t="shared" si="13"/>
        <v>35.202445600527106</v>
      </c>
      <c r="T44" s="11">
        <f t="shared" si="13"/>
        <v>33.067711297739464</v>
      </c>
      <c r="U44" s="11">
        <f t="shared" si="13"/>
        <v>30.922475950168913</v>
      </c>
      <c r="V44" s="11">
        <f t="shared" si="13"/>
        <v>29.002755857043184</v>
      </c>
      <c r="W44" s="11">
        <f t="shared" si="13"/>
        <v>27.066374670877067</v>
      </c>
      <c r="X44" s="11">
        <f t="shared" si="13"/>
        <v>25.270397580509975</v>
      </c>
    </row>
    <row r="45" spans="1:24" ht="15.75">
      <c r="B45" s="10" t="s">
        <v>31</v>
      </c>
      <c r="C45" s="9"/>
      <c r="D45" s="11">
        <f t="shared" ref="D45:X45" si="14">+D13/D36</f>
        <v>0</v>
      </c>
      <c r="E45" s="11">
        <f t="shared" si="14"/>
        <v>0</v>
      </c>
      <c r="F45" s="11">
        <f t="shared" si="14"/>
        <v>0</v>
      </c>
      <c r="G45" s="11">
        <f t="shared" si="14"/>
        <v>0</v>
      </c>
      <c r="H45" s="11">
        <f t="shared" si="14"/>
        <v>0</v>
      </c>
      <c r="I45" s="11">
        <f t="shared" si="14"/>
        <v>0</v>
      </c>
      <c r="J45" s="11">
        <f t="shared" si="14"/>
        <v>0</v>
      </c>
      <c r="K45" s="11">
        <f t="shared" si="14"/>
        <v>0</v>
      </c>
      <c r="L45" s="11">
        <f t="shared" si="14"/>
        <v>0</v>
      </c>
      <c r="M45" s="11">
        <f t="shared" si="14"/>
        <v>0</v>
      </c>
      <c r="N45" s="11">
        <f t="shared" si="14"/>
        <v>0</v>
      </c>
      <c r="O45" s="11">
        <f t="shared" si="14"/>
        <v>0</v>
      </c>
      <c r="P45" s="11">
        <f t="shared" si="14"/>
        <v>0</v>
      </c>
      <c r="Q45" s="11">
        <f t="shared" si="14"/>
        <v>0</v>
      </c>
      <c r="R45" s="11">
        <f t="shared" si="14"/>
        <v>0</v>
      </c>
      <c r="S45" s="11">
        <f t="shared" si="14"/>
        <v>0</v>
      </c>
      <c r="T45" s="11">
        <f t="shared" si="14"/>
        <v>0</v>
      </c>
      <c r="U45" s="11">
        <f t="shared" si="14"/>
        <v>0</v>
      </c>
      <c r="V45" s="11">
        <f t="shared" si="14"/>
        <v>0</v>
      </c>
      <c r="W45" s="11">
        <f t="shared" si="14"/>
        <v>0</v>
      </c>
      <c r="X45" s="11">
        <f t="shared" si="14"/>
        <v>0</v>
      </c>
    </row>
    <row r="46" spans="1:24" ht="15.75">
      <c r="B46" s="10" t="s">
        <v>11</v>
      </c>
      <c r="C46" s="9"/>
      <c r="D46" s="11">
        <f t="shared" ref="D46:X46" si="15">+D16/D36</f>
        <v>27080.689339058164</v>
      </c>
      <c r="E46" s="11">
        <f t="shared" si="15"/>
        <v>25992.822244389325</v>
      </c>
      <c r="F46" s="11">
        <f t="shared" si="15"/>
        <v>24898.042514856254</v>
      </c>
      <c r="G46" s="11">
        <f t="shared" si="15"/>
        <v>23858.706185830026</v>
      </c>
      <c r="H46" s="11">
        <f t="shared" si="15"/>
        <v>22936.375222095376</v>
      </c>
      <c r="I46" s="11">
        <f t="shared" si="15"/>
        <v>22155.308649250746</v>
      </c>
      <c r="J46" s="11">
        <f t="shared" si="15"/>
        <v>21512.516074967964</v>
      </c>
      <c r="K46" s="11">
        <f t="shared" si="15"/>
        <v>20972.790480005318</v>
      </c>
      <c r="L46" s="11">
        <f t="shared" si="15"/>
        <v>20487.753634473418</v>
      </c>
      <c r="M46" s="11">
        <f t="shared" si="15"/>
        <v>20001.341604637742</v>
      </c>
      <c r="N46" s="11">
        <f t="shared" si="15"/>
        <v>19480.569271822278</v>
      </c>
      <c r="O46" s="11">
        <f t="shared" si="15"/>
        <v>18922.181998775552</v>
      </c>
      <c r="P46" s="11">
        <f t="shared" si="15"/>
        <v>18344.281111346234</v>
      </c>
      <c r="Q46" s="11">
        <f t="shared" si="15"/>
        <v>17763.981608416096</v>
      </c>
      <c r="R46" s="11">
        <f t="shared" si="15"/>
        <v>17201.806861784677</v>
      </c>
      <c r="S46" s="11">
        <f t="shared" si="15"/>
        <v>16669.463532819205</v>
      </c>
      <c r="T46" s="11">
        <f t="shared" si="15"/>
        <v>16166.49396435267</v>
      </c>
      <c r="U46" s="11">
        <f t="shared" si="15"/>
        <v>15687.04281864009</v>
      </c>
      <c r="V46" s="11">
        <f t="shared" si="15"/>
        <v>15228.818343435423</v>
      </c>
      <c r="W46" s="11">
        <f t="shared" si="15"/>
        <v>14788.761284591375</v>
      </c>
      <c r="X46" s="11">
        <f t="shared" si="15"/>
        <v>14364.798184355366</v>
      </c>
    </row>
    <row r="47" spans="1:24" ht="15.75">
      <c r="B47" s="10" t="s">
        <v>12</v>
      </c>
      <c r="C47" s="9"/>
      <c r="D47" s="11">
        <f t="shared" ref="D47:X47" si="16">+D19/D36</f>
        <v>90.468276163026474</v>
      </c>
      <c r="E47" s="11">
        <f t="shared" si="16"/>
        <v>84.509764396375971</v>
      </c>
      <c r="F47" s="11">
        <f t="shared" si="16"/>
        <v>78.886604852566279</v>
      </c>
      <c r="G47" s="11">
        <f t="shared" si="16"/>
        <v>73.689905140587754</v>
      </c>
      <c r="H47" s="11">
        <f t="shared" si="16"/>
        <v>68.924899104045423</v>
      </c>
      <c r="I47" s="11">
        <f t="shared" si="16"/>
        <v>64.413477070554237</v>
      </c>
      <c r="J47" s="11">
        <f t="shared" si="16"/>
        <v>60.434895619467049</v>
      </c>
      <c r="K47" s="11">
        <f t="shared" si="16"/>
        <v>56.975220199245207</v>
      </c>
      <c r="L47" s="11">
        <f t="shared" si="16"/>
        <v>53.890025968735124</v>
      </c>
      <c r="M47" s="11">
        <f t="shared" si="16"/>
        <v>51.169348867983238</v>
      </c>
      <c r="N47" s="11">
        <f t="shared" si="16"/>
        <v>48.169662285246218</v>
      </c>
      <c r="O47" s="11">
        <f t="shared" si="16"/>
        <v>45.29509637376114</v>
      </c>
      <c r="P47" s="11">
        <f t="shared" si="16"/>
        <v>42.543443630195171</v>
      </c>
      <c r="Q47" s="11">
        <f t="shared" si="16"/>
        <v>39.908816374048847</v>
      </c>
      <c r="R47" s="11">
        <f t="shared" si="16"/>
        <v>37.448147663842796</v>
      </c>
      <c r="S47" s="11">
        <f t="shared" si="16"/>
        <v>35.202445600527106</v>
      </c>
      <c r="T47" s="11">
        <f t="shared" si="16"/>
        <v>33.067711297739464</v>
      </c>
      <c r="U47" s="11">
        <f t="shared" si="16"/>
        <v>30.922475950168913</v>
      </c>
      <c r="V47" s="11">
        <f t="shared" si="16"/>
        <v>29.002755857043184</v>
      </c>
      <c r="W47" s="11">
        <f t="shared" si="16"/>
        <v>27.066374670877067</v>
      </c>
      <c r="X47" s="11">
        <f t="shared" si="16"/>
        <v>25.270397580509975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281.22964953751114</v>
      </c>
      <c r="E50" s="11">
        <f t="shared" ref="E50:X50" si="18">+E35/E36</f>
        <v>250.23429693240431</v>
      </c>
      <c r="F50" s="11">
        <f t="shared" si="18"/>
        <v>214.99450056308919</v>
      </c>
      <c r="G50" s="11">
        <f t="shared" si="18"/>
        <v>178.54048430446227</v>
      </c>
      <c r="H50" s="11">
        <f t="shared" si="18"/>
        <v>165.31782973374052</v>
      </c>
      <c r="I50" s="11">
        <f t="shared" si="18"/>
        <v>161.11233880278411</v>
      </c>
      <c r="J50" s="11">
        <f t="shared" si="18"/>
        <v>155.01644460338326</v>
      </c>
      <c r="K50" s="11">
        <f t="shared" si="18"/>
        <v>143.23300406209273</v>
      </c>
      <c r="L50" s="11">
        <f t="shared" si="18"/>
        <v>137.75809901970797</v>
      </c>
      <c r="M50" s="11">
        <f t="shared" si="18"/>
        <v>129.01242950229692</v>
      </c>
      <c r="N50" s="11">
        <f t="shared" si="18"/>
        <v>117.2221695072235</v>
      </c>
      <c r="O50" s="11">
        <f t="shared" si="18"/>
        <v>111.66894695799104</v>
      </c>
      <c r="P50" s="11">
        <f t="shared" si="18"/>
        <v>112.24131436826278</v>
      </c>
      <c r="Q50" s="11">
        <f t="shared" si="18"/>
        <v>115.205068578012</v>
      </c>
      <c r="R50" s="11">
        <f t="shared" si="18"/>
        <v>119.22709950797704</v>
      </c>
      <c r="S50" s="11">
        <f t="shared" si="18"/>
        <v>124.80502559556096</v>
      </c>
      <c r="T50" s="11">
        <f t="shared" si="18"/>
        <v>128.04213344682614</v>
      </c>
      <c r="U50" s="11">
        <f t="shared" si="18"/>
        <v>132.29160632740158</v>
      </c>
      <c r="V50" s="11">
        <f t="shared" si="18"/>
        <v>136.58398319125627</v>
      </c>
      <c r="W50" s="11">
        <f t="shared" si="18"/>
        <v>136.59507615164949</v>
      </c>
      <c r="X50" s="11">
        <f t="shared" si="18"/>
        <v>142.50530426199833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-3.6167684585146853</v>
      </c>
      <c r="F53" s="32">
        <f>IFERROR(((F39/$D39)-1)*100,0)</f>
        <v>-7.2650361666190877</v>
      </c>
      <c r="G53" s="32">
        <f>IFERROR(((G39/$D39)-1)*100,0)</f>
        <v>-10.730027765598427</v>
      </c>
      <c r="H53" s="32">
        <f t="shared" ref="H53:X53" si="19">IFERROR(((H39/$D39)-1)*100,0)</f>
        <v>-13.802496115516504</v>
      </c>
      <c r="I53" s="32">
        <f t="shared" si="19"/>
        <v>-16.384734674016034</v>
      </c>
      <c r="J53" s="32">
        <f t="shared" si="19"/>
        <v>-18.539923295200779</v>
      </c>
      <c r="K53" s="32">
        <f t="shared" si="19"/>
        <v>-20.335356743422452</v>
      </c>
      <c r="L53" s="32">
        <f t="shared" si="19"/>
        <v>-21.937448637229373</v>
      </c>
      <c r="M53" s="32">
        <f t="shared" si="19"/>
        <v>-23.532954280725349</v>
      </c>
      <c r="N53" s="32">
        <f t="shared" si="19"/>
        <v>-25.247425972805605</v>
      </c>
      <c r="O53" s="32">
        <f t="shared" si="19"/>
        <v>-27.076223038312143</v>
      </c>
      <c r="P53" s="32">
        <f t="shared" si="19"/>
        <v>-28.946372668876641</v>
      </c>
      <c r="Q53" s="32">
        <f t="shared" si="19"/>
        <v>-30.82034390252122</v>
      </c>
      <c r="R53" s="32">
        <f t="shared" si="19"/>
        <v>-32.634411538906484</v>
      </c>
      <c r="S53" s="32">
        <f t="shared" si="19"/>
        <v>-34.337161639604219</v>
      </c>
      <c r="T53" s="32">
        <f t="shared" si="19"/>
        <v>-35.956121926155951</v>
      </c>
      <c r="U53" s="32">
        <f t="shared" si="19"/>
        <v>-37.47459543904769</v>
      </c>
      <c r="V53" s="32">
        <f t="shared" si="19"/>
        <v>-38.909682473130289</v>
      </c>
      <c r="W53" s="32">
        <f t="shared" si="19"/>
        <v>-40.284096510825449</v>
      </c>
      <c r="X53" s="32">
        <f t="shared" si="19"/>
        <v>-41.606983284822249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-4.1384996577447204</v>
      </c>
      <c r="F54" s="32">
        <f t="shared" ref="F54:I54" si="21">IFERROR(((F40/$D40)-1)*100,0)</f>
        <v>-9.3358148808389441</v>
      </c>
      <c r="G54" s="32">
        <f t="shared" si="21"/>
        <v>-14.861697907802562</v>
      </c>
      <c r="H54" s="32">
        <f t="shared" si="21"/>
        <v>-19.744884368872206</v>
      </c>
      <c r="I54" s="32">
        <f t="shared" si="21"/>
        <v>-23.510555625933026</v>
      </c>
      <c r="J54" s="32">
        <f t="shared" ref="J54:X54" si="22">IFERROR(((J40/$D40)-1)*100,0)</f>
        <v>-27.056473589251382</v>
      </c>
      <c r="K54" s="32">
        <f t="shared" si="22"/>
        <v>-30.300996188952944</v>
      </c>
      <c r="L54" s="32">
        <f t="shared" si="22"/>
        <v>-33.249525220493247</v>
      </c>
      <c r="M54" s="32">
        <f t="shared" si="22"/>
        <v>-36.000875075465046</v>
      </c>
      <c r="N54" s="32">
        <f t="shared" si="22"/>
        <v>-38.840274392700422</v>
      </c>
      <c r="O54" s="32">
        <f t="shared" si="22"/>
        <v>-40.943035413107701</v>
      </c>
      <c r="P54" s="32">
        <f t="shared" si="22"/>
        <v>-42.107978396149889</v>
      </c>
      <c r="Q54" s="32">
        <f t="shared" si="22"/>
        <v>-43.232026349612674</v>
      </c>
      <c r="R54" s="32">
        <f t="shared" si="22"/>
        <v>-44.523985027700299</v>
      </c>
      <c r="S54" s="32">
        <f t="shared" si="22"/>
        <v>-45.290956367193417</v>
      </c>
      <c r="T54" s="32">
        <f t="shared" si="22"/>
        <v>-45.303928286199692</v>
      </c>
      <c r="U54" s="32">
        <f t="shared" si="22"/>
        <v>-44.97034771662841</v>
      </c>
      <c r="V54" s="32">
        <f t="shared" si="22"/>
        <v>-44.495956427139205</v>
      </c>
      <c r="W54" s="32">
        <f t="shared" si="22"/>
        <v>-44.062731952355726</v>
      </c>
      <c r="X54" s="39">
        <f t="shared" si="22"/>
        <v>-43.466417600456175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0.1864894224907987</v>
      </c>
      <c r="F55" s="32">
        <f t="shared" ref="F55:I55" si="23">IFERROR(((F41/$D41)-1)*100,0)</f>
        <v>0.4744147503767504</v>
      </c>
      <c r="G55" s="32">
        <f t="shared" si="23"/>
        <v>0.84243181539440659</v>
      </c>
      <c r="H55" s="32">
        <f t="shared" si="23"/>
        <v>1.1951902235936895</v>
      </c>
      <c r="I55" s="32">
        <f t="shared" si="23"/>
        <v>1.6395675316948299</v>
      </c>
      <c r="J55" s="32">
        <f t="shared" ref="J55:X55" si="24">IFERROR(((J41/$D41)-1)*100,0)</f>
        <v>1.7923426544654397</v>
      </c>
      <c r="K55" s="32">
        <f t="shared" si="24"/>
        <v>2.1217063253011093</v>
      </c>
      <c r="L55" s="32">
        <f t="shared" si="24"/>
        <v>2.5402260848306657</v>
      </c>
      <c r="M55" s="32">
        <f t="shared" si="24"/>
        <v>3.0217265929067372</v>
      </c>
      <c r="N55" s="32">
        <f t="shared" si="24"/>
        <v>3.455406823176399</v>
      </c>
      <c r="O55" s="32">
        <f t="shared" si="24"/>
        <v>3.8240874503233213</v>
      </c>
      <c r="P55" s="32">
        <f t="shared" si="24"/>
        <v>4.2335049166855931</v>
      </c>
      <c r="Q55" s="32">
        <f t="shared" si="24"/>
        <v>4.6718657433058253</v>
      </c>
      <c r="R55" s="32">
        <f t="shared" si="24"/>
        <v>5.1468684088386674</v>
      </c>
      <c r="S55" s="32">
        <f t="shared" si="24"/>
        <v>5.6597341891073016</v>
      </c>
      <c r="T55" s="32">
        <f t="shared" si="24"/>
        <v>5.902739374588073</v>
      </c>
      <c r="U55" s="32">
        <f t="shared" si="24"/>
        <v>6.3250458809782195</v>
      </c>
      <c r="V55" s="32">
        <f t="shared" si="24"/>
        <v>6.8597655684742742</v>
      </c>
      <c r="W55" s="32">
        <f t="shared" si="24"/>
        <v>7.4193953243145039</v>
      </c>
      <c r="X55" s="32">
        <f t="shared" si="24"/>
        <v>7.9345136262044758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-4.0256864353204191</v>
      </c>
      <c r="F56" s="32">
        <f t="shared" ref="F56:I56" si="25">IFERROR(((F42/$D42)-1)*100,0)</f>
        <v>-8.0755797253304067</v>
      </c>
      <c r="G56" s="32">
        <f t="shared" si="25"/>
        <v>-11.91985107927913</v>
      </c>
      <c r="H56" s="32">
        <f t="shared" si="25"/>
        <v>-15.331910230015634</v>
      </c>
      <c r="I56" s="32">
        <f t="shared" si="25"/>
        <v>-18.223130420200107</v>
      </c>
      <c r="J56" s="32">
        <f t="shared" ref="J56:X56" si="26">IFERROR(((J42/$D42)-1)*100,0)</f>
        <v>-20.603489641154127</v>
      </c>
      <c r="K56" s="32">
        <f t="shared" si="26"/>
        <v>-22.602614146907896</v>
      </c>
      <c r="L56" s="32">
        <f t="shared" si="26"/>
        <v>-24.399085414988754</v>
      </c>
      <c r="M56" s="32">
        <f t="shared" si="26"/>
        <v>-26.1992763154398</v>
      </c>
      <c r="N56" s="32">
        <f t="shared" si="26"/>
        <v>-28.1269528127591</v>
      </c>
      <c r="O56" s="32">
        <f t="shared" si="26"/>
        <v>-30.192605836845921</v>
      </c>
      <c r="P56" s="32">
        <f t="shared" si="26"/>
        <v>-32.329623877798298</v>
      </c>
      <c r="Q56" s="32">
        <f t="shared" si="26"/>
        <v>-34.475039021464191</v>
      </c>
      <c r="R56" s="32">
        <f t="shared" si="26"/>
        <v>-36.55310806562342</v>
      </c>
      <c r="S56" s="32">
        <f t="shared" si="26"/>
        <v>-38.520595202532569</v>
      </c>
      <c r="T56" s="32">
        <f t="shared" si="26"/>
        <v>-40.379567536071889</v>
      </c>
      <c r="U56" s="32">
        <f t="shared" si="26"/>
        <v>-42.152021944824661</v>
      </c>
      <c r="V56" s="32">
        <f t="shared" si="26"/>
        <v>-43.84552430425309</v>
      </c>
      <c r="W56" s="32">
        <f t="shared" si="26"/>
        <v>-45.472225110635414</v>
      </c>
      <c r="X56" s="32">
        <f t="shared" si="26"/>
        <v>-47.039177403782716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-4.0171322119921911</v>
      </c>
      <c r="F57" s="32">
        <f t="shared" ref="F57:I57" si="27">IFERROR(((F43/$D43)-1)*100,0)</f>
        <v>-8.0597904908347502</v>
      </c>
      <c r="G57" s="32">
        <f t="shared" si="27"/>
        <v>-11.897714688455551</v>
      </c>
      <c r="H57" s="32">
        <f t="shared" si="27"/>
        <v>-15.303576895974702</v>
      </c>
      <c r="I57" s="32">
        <f t="shared" si="27"/>
        <v>-18.187796581321138</v>
      </c>
      <c r="J57" s="32">
        <f t="shared" ref="J57:X57" si="28">IFERROR(((J43/$D43)-1)*100,0)</f>
        <v>-20.561416271111277</v>
      </c>
      <c r="K57" s="32">
        <f t="shared" si="28"/>
        <v>-22.554443805252376</v>
      </c>
      <c r="L57" s="32">
        <f t="shared" si="28"/>
        <v>-24.345523934192592</v>
      </c>
      <c r="M57" s="32">
        <f t="shared" si="28"/>
        <v>-26.141682162462388</v>
      </c>
      <c r="N57" s="32">
        <f t="shared" si="28"/>
        <v>-28.064721588435791</v>
      </c>
      <c r="O57" s="32">
        <f t="shared" si="28"/>
        <v>-30.126660507551005</v>
      </c>
      <c r="P57" s="32">
        <f t="shared" si="28"/>
        <v>-32.260656729707058</v>
      </c>
      <c r="Q57" s="32">
        <f t="shared" si="28"/>
        <v>-34.403510243015454</v>
      </c>
      <c r="R57" s="32">
        <f t="shared" si="28"/>
        <v>-36.479435045345355</v>
      </c>
      <c r="S57" s="32">
        <f t="shared" si="28"/>
        <v>-38.445202320691919</v>
      </c>
      <c r="T57" s="32">
        <f t="shared" si="28"/>
        <v>-40.302502045116249</v>
      </c>
      <c r="U57" s="32">
        <f t="shared" si="28"/>
        <v>-42.07295603803243</v>
      </c>
      <c r="V57" s="32">
        <f t="shared" si="28"/>
        <v>-43.765026980051523</v>
      </c>
      <c r="W57" s="32">
        <f t="shared" si="28"/>
        <v>-45.390011681638711</v>
      </c>
      <c r="X57" s="32">
        <f t="shared" si="28"/>
        <v>-46.955566734273688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-6.5862996614560076</v>
      </c>
      <c r="F58" s="32">
        <f t="shared" ref="F58:I58" si="29">IFERROR(((F44/$D44)-1)*100,0)</f>
        <v>-12.801914440803186</v>
      </c>
      <c r="G58" s="32">
        <f t="shared" si="29"/>
        <v>-18.54613764520461</v>
      </c>
      <c r="H58" s="32">
        <f t="shared" si="29"/>
        <v>-23.813183994087893</v>
      </c>
      <c r="I58" s="32">
        <f t="shared" si="29"/>
        <v>-28.799928767870774</v>
      </c>
      <c r="J58" s="32">
        <f t="shared" ref="J58:X58" si="30">IFERROR(((J44/$D44)-1)*100,0)</f>
        <v>-33.197692956410933</v>
      </c>
      <c r="K58" s="32">
        <f t="shared" si="30"/>
        <v>-37.021879253480861</v>
      </c>
      <c r="L58" s="32">
        <f t="shared" si="30"/>
        <v>-40.432129079564064</v>
      </c>
      <c r="M58" s="32">
        <f t="shared" si="30"/>
        <v>-43.439456306457544</v>
      </c>
      <c r="N58" s="32">
        <f t="shared" si="30"/>
        <v>-46.755189411984496</v>
      </c>
      <c r="O58" s="32">
        <f t="shared" si="30"/>
        <v>-49.932619151338685</v>
      </c>
      <c r="P58" s="32">
        <f t="shared" si="30"/>
        <v>-52.974185610068837</v>
      </c>
      <c r="Q58" s="32">
        <f t="shared" si="30"/>
        <v>-55.886396793797644</v>
      </c>
      <c r="R58" s="32">
        <f t="shared" si="30"/>
        <v>-58.606321185605282</v>
      </c>
      <c r="S58" s="32">
        <f t="shared" si="30"/>
        <v>-61.088630077253512</v>
      </c>
      <c r="T58" s="32">
        <f t="shared" si="30"/>
        <v>-63.448279661977324</v>
      </c>
      <c r="U58" s="32">
        <f t="shared" si="30"/>
        <v>-65.819536679967555</v>
      </c>
      <c r="V58" s="32">
        <f t="shared" si="30"/>
        <v>-67.941518190554035</v>
      </c>
      <c r="W58" s="32">
        <f t="shared" si="30"/>
        <v>-70.08191620441329</v>
      </c>
      <c r="X58" s="32">
        <f t="shared" si="30"/>
        <v>-72.067117168263508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0</v>
      </c>
      <c r="F59" s="32">
        <f t="shared" ref="F59:I59" si="31">IFERROR(((F45/$D45)-1)*100,0)</f>
        <v>0</v>
      </c>
      <c r="G59" s="32">
        <f t="shared" si="31"/>
        <v>0</v>
      </c>
      <c r="H59" s="32">
        <f t="shared" si="31"/>
        <v>0</v>
      </c>
      <c r="I59" s="32">
        <f t="shared" si="31"/>
        <v>0</v>
      </c>
      <c r="J59" s="32">
        <f t="shared" ref="J59:X59" si="32">IFERROR(((J45/$D45)-1)*100,0)</f>
        <v>0</v>
      </c>
      <c r="K59" s="32">
        <f t="shared" si="32"/>
        <v>0</v>
      </c>
      <c r="L59" s="32">
        <f t="shared" si="32"/>
        <v>0</v>
      </c>
      <c r="M59" s="32">
        <f t="shared" si="32"/>
        <v>0</v>
      </c>
      <c r="N59" s="32">
        <f t="shared" si="32"/>
        <v>0</v>
      </c>
      <c r="O59" s="32">
        <f t="shared" si="32"/>
        <v>0</v>
      </c>
      <c r="P59" s="32">
        <f t="shared" si="32"/>
        <v>0</v>
      </c>
      <c r="Q59" s="32">
        <f t="shared" si="32"/>
        <v>0</v>
      </c>
      <c r="R59" s="32">
        <f t="shared" si="32"/>
        <v>0</v>
      </c>
      <c r="S59" s="32">
        <f t="shared" si="32"/>
        <v>0</v>
      </c>
      <c r="T59" s="32">
        <f t="shared" si="32"/>
        <v>0</v>
      </c>
      <c r="U59" s="32">
        <f t="shared" si="32"/>
        <v>0</v>
      </c>
      <c r="V59" s="32">
        <f t="shared" si="32"/>
        <v>0</v>
      </c>
      <c r="W59" s="32">
        <f t="shared" si="32"/>
        <v>0</v>
      </c>
      <c r="X59" s="32">
        <f t="shared" si="32"/>
        <v>0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-4.0171322119921911</v>
      </c>
      <c r="F60" s="32">
        <f t="shared" ref="F60:I60" si="33">IFERROR(((F46/$D46)-1)*100,0)</f>
        <v>-8.0597904908347502</v>
      </c>
      <c r="G60" s="32">
        <f t="shared" si="33"/>
        <v>-11.897714688455551</v>
      </c>
      <c r="H60" s="32">
        <f t="shared" si="33"/>
        <v>-15.303576895974702</v>
      </c>
      <c r="I60" s="32">
        <f t="shared" si="33"/>
        <v>-18.187796581321138</v>
      </c>
      <c r="J60" s="32">
        <f t="shared" ref="J60:X60" si="34">IFERROR(((J46/$D46)-1)*100,0)</f>
        <v>-20.561416271111277</v>
      </c>
      <c r="K60" s="32">
        <f t="shared" si="34"/>
        <v>-22.554443805252376</v>
      </c>
      <c r="L60" s="32">
        <f t="shared" si="34"/>
        <v>-24.345523934192592</v>
      </c>
      <c r="M60" s="32">
        <f t="shared" si="34"/>
        <v>-26.141682162462388</v>
      </c>
      <c r="N60" s="32">
        <f t="shared" si="34"/>
        <v>-28.064721588435791</v>
      </c>
      <c r="O60" s="32">
        <f t="shared" si="34"/>
        <v>-30.126660507551005</v>
      </c>
      <c r="P60" s="32">
        <f t="shared" si="34"/>
        <v>-32.260656729707058</v>
      </c>
      <c r="Q60" s="32">
        <f t="shared" si="34"/>
        <v>-34.403510243015454</v>
      </c>
      <c r="R60" s="32">
        <f t="shared" si="34"/>
        <v>-36.479435045345355</v>
      </c>
      <c r="S60" s="32">
        <f t="shared" si="34"/>
        <v>-38.445202320691919</v>
      </c>
      <c r="T60" s="32">
        <f t="shared" si="34"/>
        <v>-40.302502045116249</v>
      </c>
      <c r="U60" s="32">
        <f t="shared" si="34"/>
        <v>-42.07295603803243</v>
      </c>
      <c r="V60" s="32">
        <f t="shared" si="34"/>
        <v>-43.765026980051523</v>
      </c>
      <c r="W60" s="32">
        <f t="shared" si="34"/>
        <v>-45.390011681638711</v>
      </c>
      <c r="X60" s="32">
        <f t="shared" si="34"/>
        <v>-46.955566734273688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-6.5862996614560076</v>
      </c>
      <c r="F61" s="32">
        <f t="shared" ref="F61:I61" si="36">IFERROR(((F47/$D47)-1)*100,0)</f>
        <v>-12.801914440803186</v>
      </c>
      <c r="G61" s="32">
        <f t="shared" si="36"/>
        <v>-18.54613764520461</v>
      </c>
      <c r="H61" s="32">
        <f t="shared" si="36"/>
        <v>-23.813183994087893</v>
      </c>
      <c r="I61" s="32">
        <f t="shared" si="36"/>
        <v>-28.799928767870774</v>
      </c>
      <c r="J61" s="32">
        <f t="shared" ref="J61:X61" si="37">IFERROR(((J47/$D47)-1)*100,0)</f>
        <v>-33.197692956410933</v>
      </c>
      <c r="K61" s="32">
        <f t="shared" si="37"/>
        <v>-37.021879253480861</v>
      </c>
      <c r="L61" s="32">
        <f t="shared" si="37"/>
        <v>-40.432129079564064</v>
      </c>
      <c r="M61" s="32">
        <f t="shared" si="37"/>
        <v>-43.439456306457544</v>
      </c>
      <c r="N61" s="32">
        <f t="shared" si="37"/>
        <v>-46.755189411984496</v>
      </c>
      <c r="O61" s="32">
        <f t="shared" si="37"/>
        <v>-49.932619151338685</v>
      </c>
      <c r="P61" s="32">
        <f t="shared" si="37"/>
        <v>-52.974185610068837</v>
      </c>
      <c r="Q61" s="32">
        <f t="shared" si="37"/>
        <v>-55.886396793797644</v>
      </c>
      <c r="R61" s="32">
        <f t="shared" si="37"/>
        <v>-58.606321185605282</v>
      </c>
      <c r="S61" s="32">
        <f t="shared" si="37"/>
        <v>-61.088630077253512</v>
      </c>
      <c r="T61" s="32">
        <f t="shared" si="37"/>
        <v>-63.448279661977324</v>
      </c>
      <c r="U61" s="32">
        <f t="shared" si="37"/>
        <v>-65.819536679967555</v>
      </c>
      <c r="V61" s="32">
        <f t="shared" si="37"/>
        <v>-67.941518190554035</v>
      </c>
      <c r="W61" s="32">
        <f t="shared" si="37"/>
        <v>-70.08191620441329</v>
      </c>
      <c r="X61" s="32">
        <f t="shared" si="37"/>
        <v>-72.067117168263508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-11.021367290425966</v>
      </c>
      <c r="F64" s="32">
        <f t="shared" ref="F64:I64" si="41">IFERROR(((F50/$D50)-1)*100,0)</f>
        <v>-23.551979346184591</v>
      </c>
      <c r="G64" s="32">
        <f t="shared" si="41"/>
        <v>-36.514345269755033</v>
      </c>
      <c r="H64" s="32">
        <f t="shared" si="41"/>
        <v>-41.216073765476139</v>
      </c>
      <c r="I64" s="32">
        <f t="shared" si="41"/>
        <v>-42.711467632329239</v>
      </c>
      <c r="J64" s="32">
        <f t="shared" ref="J64:X64" si="42">IFERROR(((J50/$D50)-1)*100,0)</f>
        <v>-44.879053521450707</v>
      </c>
      <c r="K64" s="32">
        <f t="shared" si="42"/>
        <v>-49.069024444028983</v>
      </c>
      <c r="L64" s="32">
        <f t="shared" si="42"/>
        <v>-51.015798211086761</v>
      </c>
      <c r="M64" s="32">
        <f t="shared" si="42"/>
        <v>-54.125594611215092</v>
      </c>
      <c r="N64" s="32">
        <f t="shared" si="42"/>
        <v>-58.317990403928555</v>
      </c>
      <c r="O64" s="32">
        <f t="shared" si="42"/>
        <v>-60.292612410663928</v>
      </c>
      <c r="P64" s="32">
        <f t="shared" si="42"/>
        <v>-60.089089271758397</v>
      </c>
      <c r="Q64" s="32">
        <f t="shared" si="42"/>
        <v>-59.035233743145689</v>
      </c>
      <c r="R64" s="32">
        <f t="shared" si="42"/>
        <v>-57.605074819085104</v>
      </c>
      <c r="S64" s="32">
        <f t="shared" si="42"/>
        <v>-55.62166869645295</v>
      </c>
      <c r="T64" s="32">
        <f t="shared" si="42"/>
        <v>-54.470613728888665</v>
      </c>
      <c r="U64" s="32">
        <f t="shared" si="42"/>
        <v>-52.959580703898659</v>
      </c>
      <c r="V64" s="32">
        <f t="shared" si="42"/>
        <v>-51.433291825427418</v>
      </c>
      <c r="W64" s="32">
        <f t="shared" si="42"/>
        <v>-51.429347376322745</v>
      </c>
      <c r="X64" s="32">
        <f t="shared" si="42"/>
        <v>-49.327780873619943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1.683105093544738</v>
      </c>
      <c r="D67" s="30">
        <f>(D8/D7)*100</f>
        <v>1.8899308726465738</v>
      </c>
      <c r="E67" s="30">
        <f t="shared" ref="E67:X67" si="43">(E8/E7)*100</f>
        <v>1.8797005049272328</v>
      </c>
      <c r="F67" s="30">
        <f t="shared" si="43"/>
        <v>1.8477285741752527</v>
      </c>
      <c r="G67" s="30">
        <f t="shared" si="43"/>
        <v>1.8024594557535534</v>
      </c>
      <c r="H67" s="30">
        <f t="shared" si="43"/>
        <v>1.7596405218688993</v>
      </c>
      <c r="I67" s="30">
        <f t="shared" si="43"/>
        <v>1.7288680696108381</v>
      </c>
      <c r="J67" s="30">
        <f t="shared" si="43"/>
        <v>1.6923409368120887</v>
      </c>
      <c r="K67" s="30">
        <f t="shared" si="43"/>
        <v>1.6535101860803598</v>
      </c>
      <c r="L67" s="30">
        <f t="shared" si="43"/>
        <v>1.6160602087337255</v>
      </c>
      <c r="M67" s="30">
        <f t="shared" si="43"/>
        <v>1.5817784102878607</v>
      </c>
      <c r="N67" s="30">
        <f t="shared" si="43"/>
        <v>1.5462698788911107</v>
      </c>
      <c r="O67" s="30">
        <f t="shared" si="43"/>
        <v>1.5305512861216974</v>
      </c>
      <c r="P67" s="30">
        <f t="shared" si="43"/>
        <v>1.5398498714099205</v>
      </c>
      <c r="Q67" s="30">
        <f t="shared" si="43"/>
        <v>1.5508539942476565</v>
      </c>
      <c r="R67" s="30">
        <f t="shared" si="43"/>
        <v>1.5563707789490424</v>
      </c>
      <c r="S67" s="30">
        <f t="shared" si="43"/>
        <v>1.5746549061298669</v>
      </c>
      <c r="T67" s="30">
        <f t="shared" si="43"/>
        <v>1.6140776863201842</v>
      </c>
      <c r="U67" s="30">
        <f t="shared" si="43"/>
        <v>1.6633597094116259</v>
      </c>
      <c r="V67" s="30">
        <f t="shared" si="43"/>
        <v>1.7171101698551814</v>
      </c>
      <c r="W67" s="30">
        <f t="shared" si="43"/>
        <v>1.7703419631575095</v>
      </c>
      <c r="X67" s="30">
        <f t="shared" si="43"/>
        <v>1.8297489790493282</v>
      </c>
    </row>
    <row r="68" spans="1:24" ht="15.75">
      <c r="B68" s="20" t="s">
        <v>38</v>
      </c>
      <c r="C68" s="31">
        <f t="shared" ref="C68:C69" si="44">AVERAGE(D68:X68)</f>
        <v>13.728369291383709</v>
      </c>
      <c r="D68" s="30">
        <f>(D9/D7)*100</f>
        <v>9.7586160359971998</v>
      </c>
      <c r="E68" s="30">
        <f t="shared" ref="E68:X68" si="45">(E9/E7)*100</f>
        <v>10.143688550718165</v>
      </c>
      <c r="F68" s="30">
        <f t="shared" si="45"/>
        <v>10.573048119716008</v>
      </c>
      <c r="G68" s="30">
        <f t="shared" si="45"/>
        <v>11.023668402614675</v>
      </c>
      <c r="H68" s="30">
        <f t="shared" si="45"/>
        <v>11.456538316993118</v>
      </c>
      <c r="I68" s="30">
        <f t="shared" si="45"/>
        <v>11.862206138313722</v>
      </c>
      <c r="J68" s="30">
        <f t="shared" si="45"/>
        <v>12.194346329544576</v>
      </c>
      <c r="K68" s="30">
        <f t="shared" si="45"/>
        <v>12.509520914564543</v>
      </c>
      <c r="L68" s="30">
        <f t="shared" si="45"/>
        <v>12.818575323729863</v>
      </c>
      <c r="M68" s="30">
        <f t="shared" si="45"/>
        <v>13.147486786353578</v>
      </c>
      <c r="N68" s="30">
        <f t="shared" si="45"/>
        <v>13.505643185851843</v>
      </c>
      <c r="O68" s="30">
        <f t="shared" si="45"/>
        <v>13.893677027285589</v>
      </c>
      <c r="P68" s="30">
        <f t="shared" si="45"/>
        <v>14.315592191063434</v>
      </c>
      <c r="Q68" s="30">
        <f t="shared" si="45"/>
        <v>14.765215746679559</v>
      </c>
      <c r="R68" s="30">
        <f t="shared" si="45"/>
        <v>15.231632939449339</v>
      </c>
      <c r="S68" s="30">
        <f t="shared" si="45"/>
        <v>15.702835913942497</v>
      </c>
      <c r="T68" s="30">
        <f t="shared" si="45"/>
        <v>16.136814349769377</v>
      </c>
      <c r="U68" s="30">
        <f t="shared" si="45"/>
        <v>16.594619499835012</v>
      </c>
      <c r="V68" s="30">
        <f t="shared" si="45"/>
        <v>17.069864163347198</v>
      </c>
      <c r="W68" s="30">
        <f t="shared" si="45"/>
        <v>17.554195323847193</v>
      </c>
      <c r="X68" s="30">
        <f t="shared" si="45"/>
        <v>18.037969859441453</v>
      </c>
    </row>
    <row r="69" spans="1:24" ht="15.75">
      <c r="B69" s="20" t="s">
        <v>10</v>
      </c>
      <c r="C69" s="31">
        <f t="shared" si="44"/>
        <v>84.588525615071532</v>
      </c>
      <c r="D69" s="30">
        <f t="shared" ref="D69:X69" si="46">(D10/D7)*100</f>
        <v>88.351453091356234</v>
      </c>
      <c r="E69" s="30">
        <f t="shared" si="46"/>
        <v>87.976610944354618</v>
      </c>
      <c r="F69" s="30">
        <f t="shared" si="46"/>
        <v>87.579223306108744</v>
      </c>
      <c r="G69" s="30">
        <f t="shared" si="46"/>
        <v>87.173872141631762</v>
      </c>
      <c r="H69" s="30">
        <f t="shared" si="46"/>
        <v>86.783821161137979</v>
      </c>
      <c r="I69" s="30">
        <f t="shared" si="46"/>
        <v>86.408925792075436</v>
      </c>
      <c r="J69" s="30">
        <f t="shared" si="46"/>
        <v>86.113312733643326</v>
      </c>
      <c r="K69" s="30">
        <f t="shared" si="46"/>
        <v>85.836968899355099</v>
      </c>
      <c r="L69" s="30">
        <f t="shared" si="46"/>
        <v>85.565364467536412</v>
      </c>
      <c r="M69" s="30">
        <f t="shared" si="46"/>
        <v>85.27073480335855</v>
      </c>
      <c r="N69" s="30">
        <f t="shared" si="46"/>
        <v>84.948086935257052</v>
      </c>
      <c r="O69" s="30">
        <f t="shared" si="46"/>
        <v>84.575771686592716</v>
      </c>
      <c r="P69" s="30">
        <f t="shared" si="46"/>
        <v>84.144557937526642</v>
      </c>
      <c r="Q69" s="30">
        <f t="shared" si="46"/>
        <v>83.683930259072795</v>
      </c>
      <c r="R69" s="30">
        <f t="shared" si="46"/>
        <v>83.211996281601628</v>
      </c>
      <c r="S69" s="30">
        <f t="shared" si="46"/>
        <v>82.722509179927641</v>
      </c>
      <c r="T69" s="30">
        <f t="shared" si="46"/>
        <v>82.249107963910447</v>
      </c>
      <c r="U69" s="30">
        <f t="shared" si="46"/>
        <v>81.742020790753372</v>
      </c>
      <c r="V69" s="30">
        <f t="shared" si="46"/>
        <v>81.213025666797606</v>
      </c>
      <c r="W69" s="30">
        <f t="shared" si="46"/>
        <v>80.675462712995312</v>
      </c>
      <c r="X69" s="30">
        <f t="shared" si="46"/>
        <v>80.132281161509212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0</v>
      </c>
      <c r="D72" s="30">
        <f>(D13/D$10)*100</f>
        <v>0</v>
      </c>
      <c r="E72" s="30">
        <f t="shared" ref="E72:X72" si="47">(E13/E$10)*100</f>
        <v>0</v>
      </c>
      <c r="F72" s="30">
        <f t="shared" si="47"/>
        <v>0</v>
      </c>
      <c r="G72" s="30">
        <f t="shared" si="47"/>
        <v>0</v>
      </c>
      <c r="H72" s="30">
        <f t="shared" si="47"/>
        <v>0</v>
      </c>
      <c r="I72" s="30">
        <f t="shared" si="47"/>
        <v>0</v>
      </c>
      <c r="J72" s="30">
        <f t="shared" si="47"/>
        <v>0</v>
      </c>
      <c r="K72" s="30">
        <f t="shared" si="47"/>
        <v>0</v>
      </c>
      <c r="L72" s="30">
        <f t="shared" si="47"/>
        <v>0</v>
      </c>
      <c r="M72" s="30">
        <f t="shared" si="47"/>
        <v>0</v>
      </c>
      <c r="N72" s="30">
        <f t="shared" si="47"/>
        <v>0</v>
      </c>
      <c r="O72" s="30">
        <f t="shared" si="47"/>
        <v>0</v>
      </c>
      <c r="P72" s="30">
        <f t="shared" si="47"/>
        <v>0</v>
      </c>
      <c r="Q72" s="30">
        <f t="shared" si="47"/>
        <v>0</v>
      </c>
      <c r="R72" s="30">
        <f t="shared" si="47"/>
        <v>0</v>
      </c>
      <c r="S72" s="30">
        <f t="shared" si="47"/>
        <v>0</v>
      </c>
      <c r="T72" s="30">
        <f t="shared" si="47"/>
        <v>0</v>
      </c>
      <c r="U72" s="30">
        <f t="shared" si="47"/>
        <v>0</v>
      </c>
      <c r="V72" s="30">
        <f t="shared" si="47"/>
        <v>0</v>
      </c>
      <c r="W72" s="30">
        <f t="shared" si="47"/>
        <v>0</v>
      </c>
      <c r="X72" s="30">
        <f t="shared" si="47"/>
        <v>0</v>
      </c>
    </row>
    <row r="73" spans="1:24" ht="15.75">
      <c r="A73" s="36"/>
      <c r="B73" s="10" t="s">
        <v>11</v>
      </c>
      <c r="C73" s="31">
        <f>AVERAGE(D73:X73)</f>
        <v>99.749663404393317</v>
      </c>
      <c r="D73" s="30">
        <f>(D16/D$10)*100</f>
        <v>99.667042981958389</v>
      </c>
      <c r="E73" s="30">
        <f t="shared" ref="E73:X73" si="48">(E16/E$10)*100</f>
        <v>99.675926339520089</v>
      </c>
      <c r="F73" s="30">
        <f t="shared" si="48"/>
        <v>99.684162114267622</v>
      </c>
      <c r="G73" s="30">
        <f>(G16/G$10)*100</f>
        <v>99.692091402547078</v>
      </c>
      <c r="H73" s="30">
        <f t="shared" si="48"/>
        <v>99.700395566495857</v>
      </c>
      <c r="I73" s="30">
        <f t="shared" si="48"/>
        <v>99.710106738939601</v>
      </c>
      <c r="J73" s="30">
        <f t="shared" si="48"/>
        <v>99.719858003191746</v>
      </c>
      <c r="K73" s="30">
        <f t="shared" si="48"/>
        <v>99.729073442797841</v>
      </c>
      <c r="L73" s="30">
        <f t="shared" si="48"/>
        <v>99.737654752172972</v>
      </c>
      <c r="M73" s="30">
        <f t="shared" si="48"/>
        <v>99.744823234423734</v>
      </c>
      <c r="N73" s="30">
        <f t="shared" si="48"/>
        <v>99.753339616819204</v>
      </c>
      <c r="O73" s="30">
        <f t="shared" si="48"/>
        <v>99.761195987497231</v>
      </c>
      <c r="P73" s="30">
        <f t="shared" si="48"/>
        <v>99.768619951188469</v>
      </c>
      <c r="Q73" s="30">
        <f t="shared" si="48"/>
        <v>99.775842159090814</v>
      </c>
      <c r="R73" s="30">
        <f t="shared" si="48"/>
        <v>99.782773979250734</v>
      </c>
      <c r="S73" s="30">
        <f t="shared" si="48"/>
        <v>99.789265791689559</v>
      </c>
      <c r="T73" s="30">
        <f t="shared" si="48"/>
        <v>99.79587280224105</v>
      </c>
      <c r="U73" s="30">
        <f t="shared" si="48"/>
        <v>99.803266673703547</v>
      </c>
      <c r="V73" s="30">
        <f t="shared" si="48"/>
        <v>99.809915480930698</v>
      </c>
      <c r="W73" s="30">
        <f t="shared" si="48"/>
        <v>99.817314460633895</v>
      </c>
      <c r="X73" s="30">
        <f t="shared" si="48"/>
        <v>99.824390012899372</v>
      </c>
    </row>
    <row r="74" spans="1:24" ht="15.75">
      <c r="A74" s="36"/>
      <c r="B74" s="10" t="s">
        <v>12</v>
      </c>
      <c r="C74" s="31">
        <f>AVERAGE(D74:X74)</f>
        <v>0.25033659560669408</v>
      </c>
      <c r="D74" s="30">
        <f>(D19/D$10)*100</f>
        <v>0.3329570180416106</v>
      </c>
      <c r="E74" s="30">
        <f t="shared" ref="E74:X74" si="49">(E19/E$10)*100</f>
        <v>0.32407366047992886</v>
      </c>
      <c r="F74" s="30">
        <f t="shared" si="49"/>
        <v>0.31583788573239119</v>
      </c>
      <c r="G74" s="30">
        <f t="shared" si="49"/>
        <v>0.30790859745293125</v>
      </c>
      <c r="H74" s="30">
        <f t="shared" si="49"/>
        <v>0.29960443350413424</v>
      </c>
      <c r="I74" s="30">
        <f t="shared" si="49"/>
        <v>0.2898932610604098</v>
      </c>
      <c r="J74" s="30">
        <f t="shared" si="49"/>
        <v>0.28014199680824386</v>
      </c>
      <c r="K74" s="30">
        <f t="shared" si="49"/>
        <v>0.2709265572021613</v>
      </c>
      <c r="L74" s="30">
        <f t="shared" si="49"/>
        <v>0.26234524782704344</v>
      </c>
      <c r="M74" s="30">
        <f t="shared" si="49"/>
        <v>0.25517676557627034</v>
      </c>
      <c r="N74" s="30">
        <f t="shared" si="49"/>
        <v>0.24666038318079236</v>
      </c>
      <c r="O74" s="30">
        <f t="shared" si="49"/>
        <v>0.23880401250277392</v>
      </c>
      <c r="P74" s="30">
        <f t="shared" si="49"/>
        <v>0.23138004881153176</v>
      </c>
      <c r="Q74" s="30">
        <f t="shared" si="49"/>
        <v>0.22415784090919702</v>
      </c>
      <c r="R74" s="30">
        <f t="shared" si="49"/>
        <v>0.21722602074926181</v>
      </c>
      <c r="S74" s="30">
        <f t="shared" si="49"/>
        <v>0.2107342083104452</v>
      </c>
      <c r="T74" s="30">
        <f t="shared" si="49"/>
        <v>0.20412719775895913</v>
      </c>
      <c r="U74" s="30">
        <f t="shared" si="49"/>
        <v>0.1967333262964493</v>
      </c>
      <c r="V74" s="30">
        <f t="shared" si="49"/>
        <v>0.19008451906929291</v>
      </c>
      <c r="W74" s="30">
        <f t="shared" si="49"/>
        <v>0.18268553936611345</v>
      </c>
      <c r="X74" s="30">
        <f t="shared" si="49"/>
        <v>0.175609987100634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1062367998.677503</v>
      </c>
      <c r="E147">
        <v>778576310.27218807</v>
      </c>
      <c r="F147">
        <v>536736442.097417</v>
      </c>
      <c r="G147">
        <v>375098571.02659231</v>
      </c>
      <c r="H147">
        <v>378800201.64916718</v>
      </c>
      <c r="I147">
        <v>492316874.45762408</v>
      </c>
      <c r="J147">
        <v>395920190.61337233</v>
      </c>
      <c r="K147">
        <v>349172289.14594722</v>
      </c>
      <c r="L147">
        <v>346343188.36350101</v>
      </c>
      <c r="M147">
        <v>370519295.76048797</v>
      </c>
      <c r="N147">
        <v>346603163.97622359</v>
      </c>
      <c r="O147">
        <v>567042776.26510179</v>
      </c>
      <c r="P147">
        <v>860203891.59415948</v>
      </c>
      <c r="Q147">
        <v>893751843.35457671</v>
      </c>
      <c r="R147">
        <v>841914236.46054864</v>
      </c>
      <c r="S147">
        <v>1000194112.918645</v>
      </c>
      <c r="T147">
        <v>1256243805.8177111</v>
      </c>
      <c r="U147">
        <v>1404480574.8986609</v>
      </c>
      <c r="V147">
        <v>1494367331.7021739</v>
      </c>
      <c r="W147">
        <v>1525749045.6423831</v>
      </c>
      <c r="X147">
        <v>1636284014.8922729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Wealth_COD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2014-12-03T13:23:03Z</dcterms:modified>
</cp:coreProperties>
</file>