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AF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<sst xmlns="http://schemas.openxmlformats.org/spreadsheetml/2006/main" count="95" uniqueCount="65">
  <si>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</si>
  <si>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</si>
  <si>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</si>
  <si>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</si>
  <si>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</si>
  <si>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</si>
  <si>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</si>
  <si>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</si>
  <si>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</si>
  <si>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</si>
  <si>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</si>
  <si>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</si>
  <si>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</si>
  <si>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</si>
  <si>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</si>
  <si>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</si>
  <si>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</si>
  <si>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</si>
  <si>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</si>
  <si>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</si>
  <si>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</si>
  <si>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</si>
  <si>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</si>
  <si>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</si>
  <si>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</si>
  <si>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</si>
  <si>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</si>
  <si>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</si>
  <si>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</si>
  <si>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</si>
  <si>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</si>
  <si>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</si>
  <si>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</si>
  <si>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</si>
  <si>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</si>
  <si>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</si>
  <si>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</si>
  <si>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</si>
  <si>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</si>
  <si>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</si>
  <si>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</si>
  <si>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</si>
  <si>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</si>
  <si>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</si>
  <si>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</si>
  <si>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</si>
  <si>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</si>
  <si>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</si>
  <si>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</si>
  <si>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</si>
  <si>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</si>
  <si>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</si>
  <si>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</si>
  <si>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</si>
  <si>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</si>
  <si>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</si>
  <si>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</si>
  <si>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</si>
  <si>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</si>
  <si>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</si>
  <si>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</si>
  <si>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</si>
  <si>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</si>
  <si>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Central African Republic</t>
  </si>
  <si>
    <t>CAF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</si>
</sst>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Wealth_CAF!$B$54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-1.6771132784074161</c:v>
                </c:pt>
                <c:pt idx="2">
                  <c:v>-3.7686173415644064</c:v>
                </c:pt>
                <c:pt idx="3">
                  <c:v>-6.4493136702611249</c:v>
                </c:pt>
                <c:pt idx="4">
                  <c:v>-8.052621867636411</c:v>
                </c:pt>
                <c:pt idx="5">
                  <c:v>-8.7831424288402733</c:v>
                </c:pt>
                <c:pt idx="6">
                  <c:v>-12.72908830622943</c:v>
                </c:pt>
                <c:pt idx="7">
                  <c:v>-15.583075353600396</c:v>
                </c:pt>
                <c:pt idx="8">
                  <c:v>-17.782348669225733</c:v>
                </c:pt>
                <c:pt idx="9">
                  <c:v>-17.923685457258465</c:v>
                </c:pt>
                <c:pt idx="10">
                  <c:v>-18.644155472792622</c:v>
                </c:pt>
                <c:pt idx="11">
                  <c:v>-19.562859090593186</c:v>
                </c:pt>
                <c:pt idx="12">
                  <c:v>-20.640438421071195</c:v>
                </c:pt>
                <c:pt idx="13">
                  <c:v>-22.939534487277356</c:v>
                </c:pt>
                <c:pt idx="14">
                  <c:v>-24.96332886766335</c:v>
                </c:pt>
                <c:pt idx="15">
                  <c:v>-25.930543670393558</c:v>
                </c:pt>
                <c:pt idx="16">
                  <c:v>-26.704678378463452</c:v>
                </c:pt>
                <c:pt idx="17">
                  <c:v>-27.463060743422496</c:v>
                </c:pt>
                <c:pt idx="18">
                  <c:v>-27.442740775423179</c:v>
                </c:pt>
                <c:pt idx="19">
                  <c:v>-27.308889839404493</c:v>
                </c:pt>
                <c:pt idx="20" formatCode="_(* #,##0.0000_);_(* \(#,##0.0000\);_(* &quot;-&quot;??_);_(@_)">
                  <c:v>-26.903605157469855</c:v>
                </c:pt>
              </c:numCache>
            </c:numRef>
          </c:val>
        </c:ser>
        <c:ser>
          <c:idx val="1"/>
          <c:order val="1"/>
          <c:tx>
            <c:strRef>
              <c:f>Wealth_CAF!$B$55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0.43881064678437109</c:v>
                </c:pt>
                <c:pt idx="2">
                  <c:v>1.0674333102547839</c:v>
                </c:pt>
                <c:pt idx="3">
                  <c:v>1.6988950842266481</c:v>
                </c:pt>
                <c:pt idx="4">
                  <c:v>2.2828889561448795</c:v>
                </c:pt>
                <c:pt idx="5">
                  <c:v>2.7842669564803302</c:v>
                </c:pt>
                <c:pt idx="6">
                  <c:v>3.2172980096109693</c:v>
                </c:pt>
                <c:pt idx="7">
                  <c:v>3.5112983149793386</c:v>
                </c:pt>
                <c:pt idx="8">
                  <c:v>3.7874482226096573</c:v>
                </c:pt>
                <c:pt idx="9">
                  <c:v>4.098764113445208</c:v>
                </c:pt>
                <c:pt idx="10">
                  <c:v>4.4621874825315988</c:v>
                </c:pt>
                <c:pt idx="11">
                  <c:v>4.8812626715261542</c:v>
                </c:pt>
                <c:pt idx="12">
                  <c:v>5.4911321305887828</c:v>
                </c:pt>
                <c:pt idx="13">
                  <c:v>6.2971386655262362</c:v>
                </c:pt>
                <c:pt idx="14">
                  <c:v>7.0889192786787625</c:v>
                </c:pt>
                <c:pt idx="15">
                  <c:v>7.8786081900377836</c:v>
                </c:pt>
                <c:pt idx="16">
                  <c:v>4.451392825475442</c:v>
                </c:pt>
                <c:pt idx="17">
                  <c:v>5.1325607153396291</c:v>
                </c:pt>
                <c:pt idx="18">
                  <c:v>5.8798746111663247</c:v>
                </c:pt>
                <c:pt idx="19">
                  <c:v>6.6259444700283554</c:v>
                </c:pt>
                <c:pt idx="20">
                  <c:v>7.315854274639455</c:v>
                </c:pt>
              </c:numCache>
            </c:numRef>
          </c:val>
        </c:ser>
        <c:ser>
          <c:idx val="2"/>
          <c:order val="2"/>
          <c:tx>
            <c:strRef>
              <c:f>Wealth_CAF!$B$56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-2.5396435759488467</c:v>
                </c:pt>
                <c:pt idx="2">
                  <c:v>-5.1149088507520313</c:v>
                </c:pt>
                <c:pt idx="3">
                  <c:v>-7.6601301151745798</c:v>
                </c:pt>
                <c:pt idx="4">
                  <c:v>-10.097213928932936</c:v>
                </c:pt>
                <c:pt idx="5">
                  <c:v>-12.379758887041259</c:v>
                </c:pt>
                <c:pt idx="6">
                  <c:v>-14.516849628893947</c:v>
                </c:pt>
                <c:pt idx="7">
                  <c:v>-16.529471908338977</c:v>
                </c:pt>
                <c:pt idx="8">
                  <c:v>-18.408625204824435</c:v>
                </c:pt>
                <c:pt idx="9">
                  <c:v>-20.146069240341735</c:v>
                </c:pt>
                <c:pt idx="10">
                  <c:v>-21.744311292903951</c:v>
                </c:pt>
                <c:pt idx="11">
                  <c:v>-23.204482036900799</c:v>
                </c:pt>
                <c:pt idx="12">
                  <c:v>-24.54998320385814</c:v>
                </c:pt>
                <c:pt idx="13">
                  <c:v>-25.827084421088774</c:v>
                </c:pt>
                <c:pt idx="14">
                  <c:v>-27.090118914914829</c:v>
                </c:pt>
                <c:pt idx="15">
                  <c:v>-28.374548050451953</c:v>
                </c:pt>
                <c:pt idx="16">
                  <c:v>-29.688197971091888</c:v>
                </c:pt>
                <c:pt idx="17">
                  <c:v>-31.020083945019252</c:v>
                </c:pt>
                <c:pt idx="18">
                  <c:v>-32.363534627809841</c:v>
                </c:pt>
                <c:pt idx="19">
                  <c:v>-33.707358155994193</c:v>
                </c:pt>
                <c:pt idx="20">
                  <c:v>-35.042896922586444</c:v>
                </c:pt>
              </c:numCache>
            </c:numRef>
          </c:val>
        </c:ser>
        <c:ser>
          <c:idx val="4"/>
          <c:order val="3"/>
          <c:tx>
            <c:strRef>
              <c:f>Wealth_CAF!$B$53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-2.4582213664271491</c:v>
                </c:pt>
                <c:pt idx="2">
                  <c:v>-4.9529777162505955</c:v>
                </c:pt>
                <c:pt idx="3">
                  <c:v>-7.4281757566518669</c:v>
                </c:pt>
                <c:pt idx="4">
                  <c:v>-9.7833270576469076</c:v>
                </c:pt>
                <c:pt idx="5">
                  <c:v>-11.97788293472245</c:v>
                </c:pt>
                <c:pt idx="6">
                  <c:v>-14.08539834556729</c:v>
                </c:pt>
                <c:pt idx="7">
                  <c:v>-16.059015668644538</c:v>
                </c:pt>
                <c:pt idx="8">
                  <c:v>-17.894296313219115</c:v>
                </c:pt>
                <c:pt idx="9">
                  <c:v>-19.559753511994181</c:v>
                </c:pt>
                <c:pt idx="10">
                  <c:v>-21.099434410267126</c:v>
                </c:pt>
                <c:pt idx="11">
                  <c:v>-22.508275796277523</c:v>
                </c:pt>
                <c:pt idx="12">
                  <c:v>-23.80507681386187</c:v>
                </c:pt>
                <c:pt idx="13">
                  <c:v>-25.051130222252571</c:v>
                </c:pt>
                <c:pt idx="14">
                  <c:v>-26.279597002558596</c:v>
                </c:pt>
                <c:pt idx="15">
                  <c:v>-27.511842279763876</c:v>
                </c:pt>
                <c:pt idx="16">
                  <c:v>-28.864920402580228</c:v>
                </c:pt>
                <c:pt idx="17">
                  <c:v>-30.141926072705171</c:v>
                </c:pt>
                <c:pt idx="18">
                  <c:v>-31.416137757165718</c:v>
                </c:pt>
                <c:pt idx="19">
                  <c:v>-32.688927023717909</c:v>
                </c:pt>
                <c:pt idx="20">
                  <c:v>-33.950702589916936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Wealth_CAF!$D$64:$X$64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-3.0512122460589208</c:v>
                </c:pt>
                <c:pt idx="2">
                  <c:v>-7.9393097315578975</c:v>
                </c:pt>
                <c:pt idx="3">
                  <c:v>-12.611762384222436</c:v>
                </c:pt>
                <c:pt idx="4">
                  <c:v>-8.5321980301961471</c:v>
                </c:pt>
                <c:pt idx="5">
                  <c:v>-7.6236775297036434</c:v>
                </c:pt>
                <c:pt idx="6">
                  <c:v>-7.1767158740631771</c:v>
                </c:pt>
                <c:pt idx="7">
                  <c:v>-18.739851773765494</c:v>
                </c:pt>
                <c:pt idx="8">
                  <c:v>-16.844221866188413</c:v>
                </c:pt>
                <c:pt idx="9">
                  <c:v>-13.678653743380931</c:v>
                </c:pt>
                <c:pt idx="10">
                  <c:v>-13.674765685971014</c:v>
                </c:pt>
                <c:pt idx="11">
                  <c:v>-14.640260743654421</c:v>
                </c:pt>
                <c:pt idx="12">
                  <c:v>-16.530781479929068</c:v>
                </c:pt>
                <c:pt idx="13">
                  <c:v>-23.63842723826879</c:v>
                </c:pt>
                <c:pt idx="14">
                  <c:v>-22.77741183261227</c:v>
                </c:pt>
                <c:pt idx="15">
                  <c:v>-22.230563850265362</c:v>
                </c:pt>
                <c:pt idx="16">
                  <c:v>-20.469078883867255</c:v>
                </c:pt>
                <c:pt idx="17">
                  <c:v>-18.353019863686992</c:v>
                </c:pt>
                <c:pt idx="18">
                  <c:v>-16.339716409574166</c:v>
                </c:pt>
                <c:pt idx="19">
                  <c:v>-16.409376972943079</c:v>
                </c:pt>
                <c:pt idx="20">
                  <c:v>-15.255092954831618</c:v>
                </c:pt>
              </c:numCache>
            </c:numRef>
          </c:val>
        </c:ser>
        <c:marker val="1"/>
        <c:axId val="76098560"/>
        <c:axId val="76112640"/>
      </c:lineChart>
      <c:catAx>
        <c:axId val="760985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12640"/>
        <c:crosses val="autoZero"/>
        <c:auto val="1"/>
        <c:lblAlgn val="ctr"/>
        <c:lblOffset val="100"/>
      </c:catAx>
      <c:valAx>
        <c:axId val="761126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09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Wealth_CAF!$B$40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Wealth_CAF!$D$40:$X$40</c:f>
              <c:numCache>
                <c:formatCode>_(* #,##0_);_(* \(#,##0\);_(* "-"??_);_(@_)</c:formatCode>
                <c:ptCount val="21"/>
                <c:pt idx="0">
                  <c:v>1022.7940811255108</c:v>
                </c:pt>
                <c:pt idx="1">
                  <c:v>1005.6406657801898</c:v>
                </c:pt>
                <c:pt idx="2">
                  <c:v>984.24888601572047</c:v>
                </c:pt>
                <c:pt idx="3">
                  <c:v>956.83088263286163</c:v>
                </c:pt>
                <c:pt idx="4">
                  <c:v>940.43234128790709</c:v>
                </c:pt>
                <c:pt idx="5">
                  <c:v>932.96062022650904</c:v>
                </c:pt>
                <c:pt idx="6">
                  <c:v>892.60171934815673</c:v>
                </c:pt>
                <c:pt idx="7">
                  <c:v>863.41130875155773</c:v>
                </c:pt>
                <c:pt idx="8">
                  <c:v>840.91727145156904</c:v>
                </c:pt>
                <c:pt idx="9">
                  <c:v>839.47168714911732</c:v>
                </c:pt>
                <c:pt idx="10">
                  <c:v>832.10276247394984</c:v>
                </c:pt>
                <c:pt idx="11">
                  <c:v>822.70631624799978</c:v>
                </c:pt>
                <c:pt idx="12">
                  <c:v>811.68489863643879</c:v>
                </c:pt>
                <c:pt idx="13">
                  <c:v>788.1698801518927</c:v>
                </c:pt>
                <c:pt idx="14">
                  <c:v>767.47063101515414</c:v>
                </c:pt>
                <c:pt idx="15">
                  <c:v>757.5780152610597</c:v>
                </c:pt>
                <c:pt idx="16">
                  <c:v>749.66021128698264</c:v>
                </c:pt>
                <c:pt idx="17">
                  <c:v>741.90352134588181</c:v>
                </c:pt>
                <c:pt idx="18">
                  <c:v>742.11135277586538</c:v>
                </c:pt>
                <c:pt idx="19">
                  <c:v>743.48037222699566</c:v>
                </c:pt>
                <c:pt idx="20">
                  <c:v>747.62559996553148</c:v>
                </c:pt>
              </c:numCache>
            </c:numRef>
          </c:val>
        </c:ser>
        <c:ser>
          <c:idx val="1"/>
          <c:order val="1"/>
          <c:tx>
            <c:strRef>
              <c:f>Wealth_CAF!$B$41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Wealth_CAF!$D$41:$X$41</c:f>
              <c:numCache>
                <c:formatCode>General</c:formatCode>
                <c:ptCount val="21"/>
                <c:pt idx="0">
                  <c:v>1458.4478330010359</c:v>
                </c:pt>
                <c:pt idx="1">
                  <c:v>1464.8476573700405</c:v>
                </c:pt>
                <c:pt idx="2">
                  <c:v>1474.015790983178</c:v>
                </c:pt>
                <c:pt idx="3">
                  <c:v>1483.2253315419005</c:v>
                </c:pt>
                <c:pt idx="4">
                  <c:v>1491.7425775117508</c:v>
                </c:pt>
                <c:pt idx="5">
                  <c:v>1499.0549140927872</c:v>
                </c:pt>
                <c:pt idx="6">
                  <c:v>1505.3704461033926</c:v>
                </c:pt>
                <c:pt idx="7">
                  <c:v>1509.6582871860539</c:v>
                </c:pt>
                <c:pt idx="8">
                  <c:v>1513.6857895297228</c:v>
                </c:pt>
                <c:pt idx="9">
                  <c:v>1518.2261693934015</c:v>
                </c:pt>
                <c:pt idx="10">
                  <c:v>1523.5265096444614</c:v>
                </c:pt>
                <c:pt idx="11">
                  <c:v>1529.6385026569974</c:v>
                </c:pt>
                <c:pt idx="12">
                  <c:v>1538.5331305668317</c:v>
                </c:pt>
                <c:pt idx="13">
                  <c:v>1550.2883154094736</c:v>
                </c:pt>
                <c:pt idx="14">
                  <c:v>1561.8360226041191</c:v>
                </c:pt>
                <c:pt idx="15">
                  <c:v>1573.3532234192839</c:v>
                </c:pt>
                <c:pt idx="16">
                  <c:v>1523.3690752025459</c:v>
                </c:pt>
                <c:pt idx="17">
                  <c:v>1533.3035535313691</c:v>
                </c:pt>
                <c:pt idx="18">
                  <c:v>1544.2027368507693</c:v>
                </c:pt>
                <c:pt idx="19">
                  <c:v>1555.0837765400163</c:v>
                </c:pt>
                <c:pt idx="20">
                  <c:v>1565.1457511350286</c:v>
                </c:pt>
              </c:numCache>
            </c:numRef>
          </c:val>
        </c:ser>
        <c:ser>
          <c:idx val="2"/>
          <c:order val="2"/>
          <c:tx>
            <c:strRef>
              <c:f>Wealth_CAF!$B$42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Wealth_CAF!$D$42:$X$42</c:f>
              <c:numCache>
                <c:formatCode>_(* #,##0_);_(* \(#,##0\);_(* "-"??_);_(@_)</c:formatCode>
                <c:ptCount val="21"/>
                <c:pt idx="0">
                  <c:v>61704.083203606955</c:v>
                </c:pt>
                <c:pt idx="1">
                  <c:v>60137.019418428419</c:v>
                </c:pt>
                <c:pt idx="2">
                  <c:v>58547.975590550268</c:v>
                </c:pt>
                <c:pt idx="3">
                  <c:v>56977.470143835082</c:v>
                </c:pt>
                <c:pt idx="4">
                  <c:v>55473.689919651988</c:v>
                </c:pt>
                <c:pt idx="5">
                  <c:v>54065.266479541089</c:v>
                </c:pt>
                <c:pt idx="6">
                  <c:v>52746.594230051727</c:v>
                </c:pt>
                <c:pt idx="7">
                  <c:v>51504.724104168636</c:v>
                </c:pt>
                <c:pt idx="8">
                  <c:v>50345.209790581925</c:v>
                </c:pt>
                <c:pt idx="9">
                  <c:v>49273.135877290224</c:v>
                </c:pt>
                <c:pt idx="10">
                  <c:v>48286.955271382198</c:v>
                </c:pt>
                <c:pt idx="11">
                  <c:v>47385.97030059166</c:v>
                </c:pt>
                <c:pt idx="12">
                  <c:v>46555.741141026796</c:v>
                </c:pt>
                <c:pt idx="13">
                  <c:v>45767.717543352526</c:v>
                </c:pt>
                <c:pt idx="14">
                  <c:v>44988.373688391846</c:v>
                </c:pt>
                <c:pt idx="15">
                  <c:v>44195.828465908649</c:v>
                </c:pt>
                <c:pt idx="16">
                  <c:v>43385.252825872863</c:v>
                </c:pt>
                <c:pt idx="17">
                  <c:v>42563.424796343555</c:v>
                </c:pt>
                <c:pt idx="18">
                  <c:v>41734.460869235023</c:v>
                </c:pt>
                <c:pt idx="19">
                  <c:v>40905.266881294505</c:v>
                </c:pt>
                <c:pt idx="20">
                  <c:v>40081.184929539995</c:v>
                </c:pt>
              </c:numCache>
            </c:numRef>
          </c:val>
        </c:ser>
        <c:overlap val="100"/>
        <c:axId val="79312384"/>
        <c:axId val="79313920"/>
      </c:barChart>
      <c:catAx>
        <c:axId val="793123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313920"/>
        <c:crosses val="autoZero"/>
        <c:auto val="1"/>
        <c:lblAlgn val="ctr"/>
        <c:lblOffset val="100"/>
      </c:catAx>
      <c:valAx>
        <c:axId val="79313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3123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Wealth_CAF!$B$67:$B$69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Wealth_CAF!$C$67:$C$69</c:f>
              <c:numCache>
                <c:formatCode>_(* #,##0_);_(* \(#,##0\);_(* "-"??_);_(@_)</c:formatCode>
                <c:ptCount val="3"/>
                <c:pt idx="0">
                  <c:v>1.6406583118301103</c:v>
                </c:pt>
                <c:pt idx="1">
                  <c:v>2.9899294404298509</c:v>
                </c:pt>
                <c:pt idx="2">
                  <c:v>95.369412247740044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Wealth_CAF!$B$72:$B$75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Wealth_CAF!$C$72:$C$75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188369615893.04663</v>
      </c>
      <c r="E7" s="13">
        <f t="shared" ref="E7:X7" si="0">+E8+E9+E10</f>
        <v>188282500584.11328</v>
      </c>
      <c r="F7" s="13">
        <f t="shared" si="0"/>
        <v>188201688963.29788</v>
      </c>
      <c r="G7" s="13">
        <f t="shared" si="0"/>
        <v>188108104753.50626</v>
      </c>
      <c r="H7" s="13">
        <f t="shared" si="0"/>
        <v>188046748204.81879</v>
      </c>
      <c r="I7" s="13">
        <f t="shared" si="0"/>
        <v>188006570330.34332</v>
      </c>
      <c r="J7" s="13">
        <f t="shared" si="0"/>
        <v>187847263342.52856</v>
      </c>
      <c r="K7" s="13">
        <f t="shared" si="0"/>
        <v>187711687951.60004</v>
      </c>
      <c r="L7" s="13">
        <f t="shared" si="0"/>
        <v>187590464625.67584</v>
      </c>
      <c r="M7" s="13">
        <f t="shared" si="0"/>
        <v>187538006170.56213</v>
      </c>
      <c r="N7" s="13">
        <f t="shared" si="0"/>
        <v>187458945444.31366</v>
      </c>
      <c r="O7" s="13">
        <f t="shared" si="0"/>
        <v>187367615260.57199</v>
      </c>
      <c r="P7" s="13">
        <f t="shared" si="0"/>
        <v>187272557281.09341</v>
      </c>
      <c r="Q7" s="13">
        <f t="shared" si="0"/>
        <v>187136631587.55548</v>
      </c>
      <c r="R7" s="13">
        <f t="shared" si="0"/>
        <v>187012768979.80408</v>
      </c>
      <c r="S7" s="13">
        <f t="shared" si="0"/>
        <v>186938937281.87399</v>
      </c>
      <c r="T7" s="13">
        <f t="shared" si="0"/>
        <v>186629780515.87308</v>
      </c>
      <c r="U7" s="13">
        <f t="shared" si="0"/>
        <v>186570856898.23749</v>
      </c>
      <c r="V7" s="13">
        <f t="shared" si="0"/>
        <v>186558327465.43231</v>
      </c>
      <c r="W7" s="13">
        <f t="shared" si="0"/>
        <v>186559672478.17752</v>
      </c>
      <c r="X7" s="13">
        <f t="shared" si="0"/>
        <v>186577963682.86938</v>
      </c>
    </row>
    <row r="8" spans="1:24" s="22" customFormat="1" ht="15.75">
      <c r="A8" s="19">
        <v>1</v>
      </c>
      <c r="B8" s="20" t="s">
        <v>5</v>
      </c>
      <c r="C8" s="20"/>
      <c r="D8" s="21">
        <v>3001672545.0232844</v>
      </c>
      <c r="E8" s="21">
        <v>3024310439.3120556</v>
      </c>
      <c r="F8" s="21">
        <v>3036366474.9052839</v>
      </c>
      <c r="G8" s="21">
        <v>3029201229.570015</v>
      </c>
      <c r="H8" s="21">
        <v>3054012649.3094606</v>
      </c>
      <c r="I8" s="21">
        <v>3104622385.5339565</v>
      </c>
      <c r="J8" s="21">
        <v>3040604019.4752483</v>
      </c>
      <c r="K8" s="21">
        <v>3008148311.795763</v>
      </c>
      <c r="L8" s="21">
        <v>2993332483.1280913</v>
      </c>
      <c r="M8" s="21">
        <v>3049202096.0998058</v>
      </c>
      <c r="N8" s="21">
        <v>3080117410.2929096</v>
      </c>
      <c r="O8" s="21">
        <v>3099190637.3357191</v>
      </c>
      <c r="P8" s="21">
        <v>3108134657.884799</v>
      </c>
      <c r="Q8" s="21">
        <v>3066039946.5318742</v>
      </c>
      <c r="R8" s="21">
        <v>3033259593.0192046</v>
      </c>
      <c r="S8" s="21">
        <v>3043857555.9571061</v>
      </c>
      <c r="T8" s="21">
        <v>3064261602.082725</v>
      </c>
      <c r="U8" s="21">
        <v>3087016038.108933</v>
      </c>
      <c r="V8" s="21">
        <v>3145038970.7213593</v>
      </c>
      <c r="W8" s="21">
        <v>3210443412.763813</v>
      </c>
      <c r="X8" s="21">
        <v>3290338394.3539023</v>
      </c>
    </row>
    <row r="9" spans="1:24" s="22" customFormat="1" ht="15.75">
      <c r="A9" s="19">
        <v>2</v>
      </c>
      <c r="B9" s="20" t="s">
        <v>38</v>
      </c>
      <c r="C9" s="20"/>
      <c r="D9" s="21">
        <v>4280219155.9912825</v>
      </c>
      <c r="E9" s="21">
        <v>4405305207.8488178</v>
      </c>
      <c r="F9" s="21">
        <v>4547276806.5198812</v>
      </c>
      <c r="G9" s="21">
        <v>4695697097.1432247</v>
      </c>
      <c r="H9" s="21">
        <v>4844368383.7959986</v>
      </c>
      <c r="I9" s="21">
        <v>4988420028.1757088</v>
      </c>
      <c r="J9" s="21">
        <v>5127970661.4993486</v>
      </c>
      <c r="K9" s="21">
        <v>5259690233.3299656</v>
      </c>
      <c r="L9" s="21">
        <v>5388121991.1531601</v>
      </c>
      <c r="M9" s="21">
        <v>5514633178.1474504</v>
      </c>
      <c r="N9" s="21">
        <v>5639496392.7855053</v>
      </c>
      <c r="O9" s="21">
        <v>5762252254.9270887</v>
      </c>
      <c r="P9" s="21">
        <v>5891409527.8254728</v>
      </c>
      <c r="Q9" s="21">
        <v>6030737818.5665083</v>
      </c>
      <c r="R9" s="21">
        <v>6172814837.2538309</v>
      </c>
      <c r="S9" s="21">
        <v>6321544449.3118715</v>
      </c>
      <c r="T9" s="21">
        <v>6226822889.4389629</v>
      </c>
      <c r="U9" s="21">
        <v>6379984088.0308142</v>
      </c>
      <c r="V9" s="21">
        <v>6544270974.8668232</v>
      </c>
      <c r="W9" s="21">
        <v>6715050797.8231888</v>
      </c>
      <c r="X9" s="21">
        <v>6888286273.1785688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181087724192.03207</v>
      </c>
      <c r="E10" s="21">
        <f t="shared" ref="E10:X10" si="1">+E13+E16+E19+E23</f>
        <v>180852884936.95239</v>
      </c>
      <c r="F10" s="21">
        <f t="shared" si="1"/>
        <v>180618045681.87271</v>
      </c>
      <c r="G10" s="21">
        <f t="shared" si="1"/>
        <v>180383206426.79303</v>
      </c>
      <c r="H10" s="21">
        <f t="shared" si="1"/>
        <v>180148367171.71332</v>
      </c>
      <c r="I10" s="21">
        <f t="shared" si="1"/>
        <v>179913527916.63367</v>
      </c>
      <c r="J10" s="21">
        <f t="shared" si="1"/>
        <v>179678688661.55396</v>
      </c>
      <c r="K10" s="21">
        <f t="shared" si="1"/>
        <v>179443849406.4743</v>
      </c>
      <c r="L10" s="21">
        <f t="shared" si="1"/>
        <v>179209010151.39459</v>
      </c>
      <c r="M10" s="21">
        <f t="shared" si="1"/>
        <v>178974170896.31488</v>
      </c>
      <c r="N10" s="21">
        <f t="shared" si="1"/>
        <v>178739331641.23523</v>
      </c>
      <c r="O10" s="21">
        <f t="shared" si="1"/>
        <v>178506172368.30917</v>
      </c>
      <c r="P10" s="21">
        <f t="shared" si="1"/>
        <v>178273013095.38315</v>
      </c>
      <c r="Q10" s="21">
        <f t="shared" si="1"/>
        <v>178039853822.45709</v>
      </c>
      <c r="R10" s="21">
        <f t="shared" si="1"/>
        <v>177806694549.53104</v>
      </c>
      <c r="S10" s="21">
        <f t="shared" si="1"/>
        <v>177573535276.60501</v>
      </c>
      <c r="T10" s="21">
        <f t="shared" si="1"/>
        <v>177338696024.35138</v>
      </c>
      <c r="U10" s="21">
        <f t="shared" si="1"/>
        <v>177103856772.09775</v>
      </c>
      <c r="V10" s="21">
        <f t="shared" si="1"/>
        <v>176869017519.84412</v>
      </c>
      <c r="W10" s="21">
        <f t="shared" si="1"/>
        <v>176634178267.59052</v>
      </c>
      <c r="X10" s="21">
        <f t="shared" si="1"/>
        <v>176399339015.33691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181087724192.03207</v>
      </c>
      <c r="E11" s="38">
        <f t="shared" ref="E11:X11" si="2">+E13+E16</f>
        <v>180852884936.95239</v>
      </c>
      <c r="F11" s="38">
        <f t="shared" si="2"/>
        <v>180618045681.87271</v>
      </c>
      <c r="G11" s="38">
        <f t="shared" si="2"/>
        <v>180383206426.79303</v>
      </c>
      <c r="H11" s="38">
        <f t="shared" si="2"/>
        <v>180148367171.71332</v>
      </c>
      <c r="I11" s="38">
        <f t="shared" si="2"/>
        <v>179913527916.63367</v>
      </c>
      <c r="J11" s="38">
        <f t="shared" si="2"/>
        <v>179678688661.55396</v>
      </c>
      <c r="K11" s="38">
        <f t="shared" si="2"/>
        <v>179443849406.4743</v>
      </c>
      <c r="L11" s="38">
        <f t="shared" si="2"/>
        <v>179209010151.39459</v>
      </c>
      <c r="M11" s="38">
        <f t="shared" si="2"/>
        <v>178974170896.31488</v>
      </c>
      <c r="N11" s="38">
        <f t="shared" si="2"/>
        <v>178739331641.23523</v>
      </c>
      <c r="O11" s="38">
        <f t="shared" si="2"/>
        <v>178506172368.30917</v>
      </c>
      <c r="P11" s="38">
        <f t="shared" si="2"/>
        <v>178273013095.38315</v>
      </c>
      <c r="Q11" s="38">
        <f t="shared" si="2"/>
        <v>178039853822.45709</v>
      </c>
      <c r="R11" s="38">
        <f t="shared" si="2"/>
        <v>177806694549.53104</v>
      </c>
      <c r="S11" s="38">
        <f t="shared" si="2"/>
        <v>177573535276.60501</v>
      </c>
      <c r="T11" s="38">
        <f t="shared" si="2"/>
        <v>177338696024.35138</v>
      </c>
      <c r="U11" s="38">
        <f t="shared" si="2"/>
        <v>177103856772.09775</v>
      </c>
      <c r="V11" s="38">
        <f t="shared" si="2"/>
        <v>176869017519.84412</v>
      </c>
      <c r="W11" s="38">
        <f t="shared" si="2"/>
        <v>176634178267.59052</v>
      </c>
      <c r="X11" s="38">
        <f t="shared" si="2"/>
        <v>176399339015.33691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181087724192.03207</v>
      </c>
      <c r="E16" s="13">
        <f t="shared" ref="E16:X16" si="5">+E17+E18</f>
        <v>180852884936.95239</v>
      </c>
      <c r="F16" s="13">
        <f t="shared" si="5"/>
        <v>180618045681.87271</v>
      </c>
      <c r="G16" s="13">
        <f t="shared" si="5"/>
        <v>180383206426.79303</v>
      </c>
      <c r="H16" s="13">
        <f t="shared" si="5"/>
        <v>180148367171.71332</v>
      </c>
      <c r="I16" s="13">
        <f t="shared" si="5"/>
        <v>179913527916.63367</v>
      </c>
      <c r="J16" s="13">
        <f t="shared" si="5"/>
        <v>179678688661.55396</v>
      </c>
      <c r="K16" s="13">
        <f t="shared" si="5"/>
        <v>179443849406.4743</v>
      </c>
      <c r="L16" s="13">
        <f t="shared" si="5"/>
        <v>179209010151.39459</v>
      </c>
      <c r="M16" s="13">
        <f t="shared" si="5"/>
        <v>178974170896.31488</v>
      </c>
      <c r="N16" s="13">
        <f t="shared" si="5"/>
        <v>178739331641.23523</v>
      </c>
      <c r="O16" s="13">
        <f t="shared" si="5"/>
        <v>178506172368.30917</v>
      </c>
      <c r="P16" s="13">
        <f t="shared" si="5"/>
        <v>178273013095.38315</v>
      </c>
      <c r="Q16" s="13">
        <f t="shared" si="5"/>
        <v>178039853822.45709</v>
      </c>
      <c r="R16" s="13">
        <f t="shared" si="5"/>
        <v>177806694549.53104</v>
      </c>
      <c r="S16" s="13">
        <f t="shared" si="5"/>
        <v>177573535276.60501</v>
      </c>
      <c r="T16" s="13">
        <f t="shared" si="5"/>
        <v>177338696024.35138</v>
      </c>
      <c r="U16" s="13">
        <f t="shared" si="5"/>
        <v>177103856772.09775</v>
      </c>
      <c r="V16" s="13">
        <f t="shared" si="5"/>
        <v>176869017519.84412</v>
      </c>
      <c r="W16" s="13">
        <f t="shared" si="5"/>
        <v>176634178267.59052</v>
      </c>
      <c r="X16" s="13">
        <f t="shared" si="5"/>
        <v>176399339015.33691</v>
      </c>
    </row>
    <row r="17" spans="1:24">
      <c r="A17" s="8" t="s">
        <v>45</v>
      </c>
      <c r="B17" s="2" t="s">
        <v>7</v>
      </c>
      <c r="C17" s="2"/>
      <c r="D17" s="14">
        <v>83651979353.604187</v>
      </c>
      <c r="E17" s="14">
        <v>83543129165.597168</v>
      </c>
      <c r="F17" s="14">
        <v>83434278977.590149</v>
      </c>
      <c r="G17" s="14">
        <v>83325428789.583115</v>
      </c>
      <c r="H17" s="14">
        <v>83216578601.576096</v>
      </c>
      <c r="I17" s="14">
        <v>83107728413.569077</v>
      </c>
      <c r="J17" s="14">
        <v>82998878225.562042</v>
      </c>
      <c r="K17" s="14">
        <v>82890028037.555038</v>
      </c>
      <c r="L17" s="14">
        <v>82781177849.547989</v>
      </c>
      <c r="M17" s="14">
        <v>82672327661.54097</v>
      </c>
      <c r="N17" s="14">
        <v>82563477473.533951</v>
      </c>
      <c r="O17" s="14">
        <v>82454627413.452942</v>
      </c>
      <c r="P17" s="14">
        <v>82345777353.371933</v>
      </c>
      <c r="Q17" s="14">
        <v>82236927293.290894</v>
      </c>
      <c r="R17" s="14">
        <v>82128077233.209885</v>
      </c>
      <c r="S17" s="14">
        <v>82019227173.128876</v>
      </c>
      <c r="T17" s="14">
        <v>81910376987.947922</v>
      </c>
      <c r="U17" s="14">
        <v>81801526802.766953</v>
      </c>
      <c r="V17" s="14">
        <v>81692676617.585999</v>
      </c>
      <c r="W17" s="14">
        <v>81583826432.405045</v>
      </c>
      <c r="X17" s="14">
        <v>81474976247.224075</v>
      </c>
    </row>
    <row r="18" spans="1:24">
      <c r="A18" s="8" t="s">
        <v>46</v>
      </c>
      <c r="B18" s="2" t="s">
        <v>62</v>
      </c>
      <c r="C18" s="2"/>
      <c r="D18" s="14">
        <v>97435744838.427887</v>
      </c>
      <c r="E18" s="14">
        <v>97309755771.355225</v>
      </c>
      <c r="F18" s="14">
        <v>97183766704.282562</v>
      </c>
      <c r="G18" s="14">
        <v>97057777637.2099</v>
      </c>
      <c r="H18" s="14">
        <v>96931788570.137238</v>
      </c>
      <c r="I18" s="14">
        <v>96805799503.064575</v>
      </c>
      <c r="J18" s="14">
        <v>96679810435.991913</v>
      </c>
      <c r="K18" s="14">
        <v>96553821368.91925</v>
      </c>
      <c r="L18" s="14">
        <v>96427832301.846588</v>
      </c>
      <c r="M18" s="14">
        <v>96301843234.773926</v>
      </c>
      <c r="N18" s="14">
        <v>96175854167.701263</v>
      </c>
      <c r="O18" s="14">
        <v>96051544954.856232</v>
      </c>
      <c r="P18" s="14">
        <v>95927235742.011215</v>
      </c>
      <c r="Q18" s="14">
        <v>95802926529.166183</v>
      </c>
      <c r="R18" s="14">
        <v>95678617316.321152</v>
      </c>
      <c r="S18" s="14">
        <v>95554308103.476135</v>
      </c>
      <c r="T18" s="14">
        <v>95428319036.403458</v>
      </c>
      <c r="U18" s="14">
        <v>95302329969.330795</v>
      </c>
      <c r="V18" s="14">
        <v>95176340902.258133</v>
      </c>
      <c r="W18" s="14">
        <v>95050351835.185471</v>
      </c>
      <c r="X18" s="14">
        <v>94924362768.112823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1267996967.2380271</v>
      </c>
      <c r="E35" s="11">
        <v>1259705520.7497461</v>
      </c>
      <c r="F35" s="11">
        <v>1227062236.3456099</v>
      </c>
      <c r="G35" s="11">
        <v>1195333329.657614</v>
      </c>
      <c r="H35" s="11">
        <v>1283378106.647227</v>
      </c>
      <c r="I35" s="11">
        <v>1328156489.5747621</v>
      </c>
      <c r="J35" s="11">
        <v>1366161946.144593</v>
      </c>
      <c r="K35" s="11">
        <v>1223213400.3717229</v>
      </c>
      <c r="L35" s="11">
        <v>1278901880.487663</v>
      </c>
      <c r="M35" s="11">
        <v>1354694817.1971469</v>
      </c>
      <c r="N35" s="11">
        <v>1380610530.4449029</v>
      </c>
      <c r="O35" s="11">
        <v>1389311554.366334</v>
      </c>
      <c r="P35" s="11">
        <v>1380962277.383136</v>
      </c>
      <c r="Q35" s="11">
        <v>1283441113.1595719</v>
      </c>
      <c r="R35" s="11">
        <v>1318667418.3063359</v>
      </c>
      <c r="S35" s="11">
        <v>1350047409.8129699</v>
      </c>
      <c r="T35" s="11">
        <v>1404560654.623713</v>
      </c>
      <c r="U35" s="11">
        <v>1467826376.3661649</v>
      </c>
      <c r="V35" s="11">
        <v>1531861129.3551979</v>
      </c>
      <c r="W35" s="11">
        <v>1559538792.1281469</v>
      </c>
      <c r="X35" s="11">
        <v>1611436204.8397141</v>
      </c>
    </row>
    <row r="36" spans="1:24" ht="15.75">
      <c r="A36" s="25">
        <v>5</v>
      </c>
      <c r="B36" s="9" t="s">
        <v>9</v>
      </c>
      <c r="C36" s="10"/>
      <c r="D36" s="11">
        <v>2934777.0000000009</v>
      </c>
      <c r="E36" s="11">
        <v>3007346.9999999991</v>
      </c>
      <c r="F36" s="11">
        <v>3084957.9999999991</v>
      </c>
      <c r="G36" s="11">
        <v>3165869</v>
      </c>
      <c r="H36" s="11">
        <v>3247455.9999999991</v>
      </c>
      <c r="I36" s="11">
        <v>3327710</v>
      </c>
      <c r="J36" s="11">
        <v>3406451.0000000005</v>
      </c>
      <c r="K36" s="11">
        <v>3484026.9999999995</v>
      </c>
      <c r="L36" s="11">
        <v>3559604.0000000005</v>
      </c>
      <c r="M36" s="11">
        <v>3632287</v>
      </c>
      <c r="N36" s="11">
        <v>3701606.9999999995</v>
      </c>
      <c r="O36" s="11">
        <v>3767067.9999999991</v>
      </c>
      <c r="P36" s="11">
        <v>3829237.9999999995</v>
      </c>
      <c r="Q36" s="11">
        <v>3890075</v>
      </c>
      <c r="R36" s="11">
        <v>3952281.0000000005</v>
      </c>
      <c r="S36" s="11">
        <v>4017879.9999999995</v>
      </c>
      <c r="T36" s="11">
        <v>4087533.9999999995</v>
      </c>
      <c r="U36" s="11">
        <v>4160939.9999999995</v>
      </c>
      <c r="V36" s="11">
        <v>4237961</v>
      </c>
      <c r="W36" s="11">
        <v>4318128.0000000009</v>
      </c>
      <c r="X36" s="11">
        <v>4401051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64185.325117733504</v>
      </c>
      <c r="E39" s="11">
        <f t="shared" si="8"/>
        <v>62607.507741578651</v>
      </c>
      <c r="F39" s="11">
        <f t="shared" si="8"/>
        <v>61006.240267549168</v>
      </c>
      <c r="G39" s="11">
        <f t="shared" si="8"/>
        <v>59417.52635800984</v>
      </c>
      <c r="H39" s="11">
        <f t="shared" si="8"/>
        <v>57905.864838451649</v>
      </c>
      <c r="I39" s="11">
        <f t="shared" si="8"/>
        <v>56497.282013860378</v>
      </c>
      <c r="J39" s="11">
        <f t="shared" si="8"/>
        <v>55144.56639550328</v>
      </c>
      <c r="K39" s="11">
        <f t="shared" si="8"/>
        <v>53877.793700106246</v>
      </c>
      <c r="L39" s="11">
        <f t="shared" si="8"/>
        <v>52699.812851563212</v>
      </c>
      <c r="M39" s="11">
        <f t="shared" si="8"/>
        <v>51630.83373383274</v>
      </c>
      <c r="N39" s="11">
        <f t="shared" si="8"/>
        <v>50642.584543500612</v>
      </c>
      <c r="O39" s="11">
        <f t="shared" si="8"/>
        <v>49738.315119496656</v>
      </c>
      <c r="P39" s="11">
        <f t="shared" si="8"/>
        <v>48905.959170230068</v>
      </c>
      <c r="Q39" s="11">
        <f t="shared" si="8"/>
        <v>48106.175738913895</v>
      </c>
      <c r="R39" s="11">
        <f t="shared" si="8"/>
        <v>47317.680342011117</v>
      </c>
      <c r="S39" s="11">
        <f t="shared" si="8"/>
        <v>46526.759704588992</v>
      </c>
      <c r="T39" s="11">
        <f t="shared" si="8"/>
        <v>45658.282112362394</v>
      </c>
      <c r="U39" s="11">
        <f t="shared" si="8"/>
        <v>44838.631871220809</v>
      </c>
      <c r="V39" s="11">
        <f t="shared" si="8"/>
        <v>44020.774958861657</v>
      </c>
      <c r="W39" s="11">
        <f t="shared" si="8"/>
        <v>43203.831030061519</v>
      </c>
      <c r="X39" s="11">
        <f t="shared" si="8"/>
        <v>42393.956280640552</v>
      </c>
    </row>
    <row r="40" spans="1:24" ht="15.75">
      <c r="B40" s="20" t="s">
        <v>5</v>
      </c>
      <c r="C40" s="7"/>
      <c r="D40" s="11">
        <f t="shared" ref="D40:X40" si="9">+D8/D36</f>
        <v>1022.7940811255108</v>
      </c>
      <c r="E40" s="11">
        <f t="shared" si="9"/>
        <v>1005.6406657801898</v>
      </c>
      <c r="F40" s="11">
        <f t="shared" si="9"/>
        <v>984.24888601572047</v>
      </c>
      <c r="G40" s="11">
        <f t="shared" si="9"/>
        <v>956.83088263286163</v>
      </c>
      <c r="H40" s="11">
        <f t="shared" si="9"/>
        <v>940.43234128790709</v>
      </c>
      <c r="I40" s="11">
        <f t="shared" si="9"/>
        <v>932.96062022650904</v>
      </c>
      <c r="J40" s="11">
        <f t="shared" si="9"/>
        <v>892.60171934815673</v>
      </c>
      <c r="K40" s="11">
        <f t="shared" si="9"/>
        <v>863.41130875155773</v>
      </c>
      <c r="L40" s="11">
        <f t="shared" si="9"/>
        <v>840.91727145156904</v>
      </c>
      <c r="M40" s="11">
        <f t="shared" si="9"/>
        <v>839.47168714911732</v>
      </c>
      <c r="N40" s="11">
        <f t="shared" si="9"/>
        <v>832.10276247394984</v>
      </c>
      <c r="O40" s="11">
        <f t="shared" si="9"/>
        <v>822.70631624799978</v>
      </c>
      <c r="P40" s="11">
        <f t="shared" si="9"/>
        <v>811.68489863643879</v>
      </c>
      <c r="Q40" s="11">
        <f t="shared" si="9"/>
        <v>788.1698801518927</v>
      </c>
      <c r="R40" s="11">
        <f t="shared" si="9"/>
        <v>767.47063101515414</v>
      </c>
      <c r="S40" s="11">
        <f t="shared" si="9"/>
        <v>757.5780152610597</v>
      </c>
      <c r="T40" s="11">
        <f t="shared" si="9"/>
        <v>749.66021128698264</v>
      </c>
      <c r="U40" s="11">
        <f t="shared" si="9"/>
        <v>741.90352134588181</v>
      </c>
      <c r="V40" s="11">
        <f t="shared" si="9"/>
        <v>742.11135277586538</v>
      </c>
      <c r="W40" s="11">
        <f t="shared" si="9"/>
        <v>743.48037222699566</v>
      </c>
      <c r="X40" s="11">
        <f t="shared" si="9"/>
        <v>747.62559996553148</v>
      </c>
    </row>
    <row r="41" spans="1:24" ht="15.75">
      <c r="B41" s="20" t="s">
        <v>38</v>
      </c>
      <c r="C41" s="7"/>
      <c r="D41" s="37">
        <f>+D9/D36</f>
        <v>1458.4478330010359</v>
      </c>
      <c r="E41" s="37">
        <f t="shared" ref="E41:X41" si="10">+E9/E36</f>
        <v>1464.8476573700405</v>
      </c>
      <c r="F41" s="37">
        <f t="shared" si="10"/>
        <v>1474.015790983178</v>
      </c>
      <c r="G41" s="37">
        <f t="shared" si="10"/>
        <v>1483.2253315419005</v>
      </c>
      <c r="H41" s="37">
        <f t="shared" si="10"/>
        <v>1491.7425775117508</v>
      </c>
      <c r="I41" s="37">
        <f t="shared" si="10"/>
        <v>1499.0549140927872</v>
      </c>
      <c r="J41" s="37">
        <f t="shared" si="10"/>
        <v>1505.3704461033926</v>
      </c>
      <c r="K41" s="37">
        <f t="shared" si="10"/>
        <v>1509.6582871860539</v>
      </c>
      <c r="L41" s="37">
        <f t="shared" si="10"/>
        <v>1513.6857895297228</v>
      </c>
      <c r="M41" s="37">
        <f t="shared" si="10"/>
        <v>1518.2261693934015</v>
      </c>
      <c r="N41" s="37">
        <f t="shared" si="10"/>
        <v>1523.5265096444614</v>
      </c>
      <c r="O41" s="37">
        <f t="shared" si="10"/>
        <v>1529.6385026569974</v>
      </c>
      <c r="P41" s="37">
        <f t="shared" si="10"/>
        <v>1538.5331305668317</v>
      </c>
      <c r="Q41" s="37">
        <f t="shared" si="10"/>
        <v>1550.2883154094736</v>
      </c>
      <c r="R41" s="37">
        <f t="shared" si="10"/>
        <v>1561.8360226041191</v>
      </c>
      <c r="S41" s="37">
        <f t="shared" si="10"/>
        <v>1573.3532234192839</v>
      </c>
      <c r="T41" s="37">
        <f t="shared" si="10"/>
        <v>1523.3690752025459</v>
      </c>
      <c r="U41" s="37">
        <f t="shared" si="10"/>
        <v>1533.3035535313691</v>
      </c>
      <c r="V41" s="37">
        <f t="shared" si="10"/>
        <v>1544.2027368507693</v>
      </c>
      <c r="W41" s="37">
        <f t="shared" si="10"/>
        <v>1555.0837765400163</v>
      </c>
      <c r="X41" s="37">
        <f t="shared" si="10"/>
        <v>1565.1457511350286</v>
      </c>
    </row>
    <row r="42" spans="1:24" ht="15.75">
      <c r="B42" s="20" t="s">
        <v>10</v>
      </c>
      <c r="C42" s="9"/>
      <c r="D42" s="11">
        <f t="shared" ref="D42:X42" si="11">+D10/D36</f>
        <v>61704.083203606955</v>
      </c>
      <c r="E42" s="11">
        <f t="shared" si="11"/>
        <v>60137.019418428419</v>
      </c>
      <c r="F42" s="11">
        <f t="shared" si="11"/>
        <v>58547.975590550268</v>
      </c>
      <c r="G42" s="11">
        <f t="shared" si="11"/>
        <v>56977.470143835082</v>
      </c>
      <c r="H42" s="11">
        <f t="shared" si="11"/>
        <v>55473.689919651988</v>
      </c>
      <c r="I42" s="11">
        <f t="shared" si="11"/>
        <v>54065.266479541089</v>
      </c>
      <c r="J42" s="11">
        <f t="shared" si="11"/>
        <v>52746.594230051727</v>
      </c>
      <c r="K42" s="11">
        <f t="shared" si="11"/>
        <v>51504.724104168636</v>
      </c>
      <c r="L42" s="11">
        <f t="shared" si="11"/>
        <v>50345.209790581925</v>
      </c>
      <c r="M42" s="11">
        <f t="shared" si="11"/>
        <v>49273.135877290224</v>
      </c>
      <c r="N42" s="11">
        <f t="shared" si="11"/>
        <v>48286.955271382198</v>
      </c>
      <c r="O42" s="11">
        <f t="shared" si="11"/>
        <v>47385.97030059166</v>
      </c>
      <c r="P42" s="11">
        <f t="shared" si="11"/>
        <v>46555.741141026796</v>
      </c>
      <c r="Q42" s="11">
        <f t="shared" si="11"/>
        <v>45767.717543352526</v>
      </c>
      <c r="R42" s="11">
        <f t="shared" si="11"/>
        <v>44988.373688391846</v>
      </c>
      <c r="S42" s="11">
        <f t="shared" si="11"/>
        <v>44195.828465908649</v>
      </c>
      <c r="T42" s="11">
        <f t="shared" si="11"/>
        <v>43385.252825872863</v>
      </c>
      <c r="U42" s="11">
        <f t="shared" si="11"/>
        <v>42563.424796343555</v>
      </c>
      <c r="V42" s="11">
        <f t="shared" si="11"/>
        <v>41734.460869235023</v>
      </c>
      <c r="W42" s="11">
        <f t="shared" si="11"/>
        <v>40905.266881294505</v>
      </c>
      <c r="X42" s="11">
        <f t="shared" si="11"/>
        <v>40081.184929539995</v>
      </c>
    </row>
    <row r="43" spans="1:24" ht="15.75">
      <c r="B43" s="26" t="s">
        <v>32</v>
      </c>
      <c r="C43" s="9"/>
      <c r="D43" s="11">
        <f t="shared" ref="D43:X43" si="12">+D11/D36</f>
        <v>61704.083203606955</v>
      </c>
      <c r="E43" s="11">
        <f t="shared" si="12"/>
        <v>60137.019418428419</v>
      </c>
      <c r="F43" s="11">
        <f t="shared" si="12"/>
        <v>58547.975590550268</v>
      </c>
      <c r="G43" s="11">
        <f t="shared" si="12"/>
        <v>56977.470143835082</v>
      </c>
      <c r="H43" s="11">
        <f t="shared" si="12"/>
        <v>55473.689919651988</v>
      </c>
      <c r="I43" s="11">
        <f t="shared" si="12"/>
        <v>54065.266479541089</v>
      </c>
      <c r="J43" s="11">
        <f t="shared" si="12"/>
        <v>52746.594230051727</v>
      </c>
      <c r="K43" s="11">
        <f t="shared" si="12"/>
        <v>51504.724104168636</v>
      </c>
      <c r="L43" s="11">
        <f t="shared" si="12"/>
        <v>50345.209790581925</v>
      </c>
      <c r="M43" s="11">
        <f t="shared" si="12"/>
        <v>49273.135877290224</v>
      </c>
      <c r="N43" s="11">
        <f t="shared" si="12"/>
        <v>48286.955271382198</v>
      </c>
      <c r="O43" s="11">
        <f t="shared" si="12"/>
        <v>47385.97030059166</v>
      </c>
      <c r="P43" s="11">
        <f t="shared" si="12"/>
        <v>46555.741141026796</v>
      </c>
      <c r="Q43" s="11">
        <f t="shared" si="12"/>
        <v>45767.717543352526</v>
      </c>
      <c r="R43" s="11">
        <f t="shared" si="12"/>
        <v>44988.373688391846</v>
      </c>
      <c r="S43" s="11">
        <f t="shared" si="12"/>
        <v>44195.828465908649</v>
      </c>
      <c r="T43" s="11">
        <f t="shared" si="12"/>
        <v>43385.252825872863</v>
      </c>
      <c r="U43" s="11">
        <f t="shared" si="12"/>
        <v>42563.424796343555</v>
      </c>
      <c r="V43" s="11">
        <f t="shared" si="12"/>
        <v>41734.460869235023</v>
      </c>
      <c r="W43" s="11">
        <f t="shared" si="12"/>
        <v>40905.266881294505</v>
      </c>
      <c r="X43" s="11">
        <f t="shared" si="12"/>
        <v>40081.184929539995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61704.083203606955</v>
      </c>
      <c r="E46" s="11">
        <f t="shared" si="15"/>
        <v>60137.019418428419</v>
      </c>
      <c r="F46" s="11">
        <f t="shared" si="15"/>
        <v>58547.975590550268</v>
      </c>
      <c r="G46" s="11">
        <f t="shared" si="15"/>
        <v>56977.470143835082</v>
      </c>
      <c r="H46" s="11">
        <f t="shared" si="15"/>
        <v>55473.689919651988</v>
      </c>
      <c r="I46" s="11">
        <f t="shared" si="15"/>
        <v>54065.266479541089</v>
      </c>
      <c r="J46" s="11">
        <f t="shared" si="15"/>
        <v>52746.594230051727</v>
      </c>
      <c r="K46" s="11">
        <f t="shared" si="15"/>
        <v>51504.724104168636</v>
      </c>
      <c r="L46" s="11">
        <f t="shared" si="15"/>
        <v>50345.209790581925</v>
      </c>
      <c r="M46" s="11">
        <f t="shared" si="15"/>
        <v>49273.135877290224</v>
      </c>
      <c r="N46" s="11">
        <f t="shared" si="15"/>
        <v>48286.955271382198</v>
      </c>
      <c r="O46" s="11">
        <f t="shared" si="15"/>
        <v>47385.97030059166</v>
      </c>
      <c r="P46" s="11">
        <f t="shared" si="15"/>
        <v>46555.741141026796</v>
      </c>
      <c r="Q46" s="11">
        <f t="shared" si="15"/>
        <v>45767.717543352526</v>
      </c>
      <c r="R46" s="11">
        <f t="shared" si="15"/>
        <v>44988.373688391846</v>
      </c>
      <c r="S46" s="11">
        <f t="shared" si="15"/>
        <v>44195.828465908649</v>
      </c>
      <c r="T46" s="11">
        <f t="shared" si="15"/>
        <v>43385.252825872863</v>
      </c>
      <c r="U46" s="11">
        <f t="shared" si="15"/>
        <v>42563.424796343555</v>
      </c>
      <c r="V46" s="11">
        <f t="shared" si="15"/>
        <v>41734.460869235023</v>
      </c>
      <c r="W46" s="11">
        <f t="shared" si="15"/>
        <v>40905.266881294505</v>
      </c>
      <c r="X46" s="11">
        <f t="shared" si="15"/>
        <v>40081.184929539995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432.05905158655213</v>
      </c>
      <c r="E50" s="11">
        <f t="shared" ref="E50:X50" si="18">+E35/E36</f>
        <v>418.87601289433724</v>
      </c>
      <c r="F50" s="11">
        <f t="shared" si="18"/>
        <v>397.75654525786422</v>
      </c>
      <c r="G50" s="11">
        <f t="shared" si="18"/>
        <v>377.56879064093113</v>
      </c>
      <c r="H50" s="11">
        <f t="shared" si="18"/>
        <v>395.19491769780018</v>
      </c>
      <c r="I50" s="11">
        <f t="shared" si="18"/>
        <v>399.12026275569747</v>
      </c>
      <c r="J50" s="11">
        <f t="shared" si="18"/>
        <v>401.05140104601321</v>
      </c>
      <c r="K50" s="11">
        <f t="shared" si="18"/>
        <v>351.09182574409527</v>
      </c>
      <c r="L50" s="11">
        <f t="shared" si="18"/>
        <v>359.28206634436384</v>
      </c>
      <c r="M50" s="11">
        <f t="shared" si="18"/>
        <v>372.95918995309205</v>
      </c>
      <c r="N50" s="11">
        <f t="shared" si="18"/>
        <v>372.97598865706249</v>
      </c>
      <c r="O50" s="11">
        <f t="shared" si="18"/>
        <v>368.80447986772054</v>
      </c>
      <c r="P50" s="11">
        <f t="shared" si="18"/>
        <v>360.6363139045252</v>
      </c>
      <c r="Q50" s="11">
        <f t="shared" si="18"/>
        <v>329.92708705091081</v>
      </c>
      <c r="R50" s="11">
        <f t="shared" si="18"/>
        <v>333.64718204660443</v>
      </c>
      <c r="S50" s="11">
        <f t="shared" si="18"/>
        <v>336.00988825275272</v>
      </c>
      <c r="T50" s="11">
        <f t="shared" si="18"/>
        <v>343.62054349241208</v>
      </c>
      <c r="U50" s="11">
        <f t="shared" si="18"/>
        <v>352.76316802601457</v>
      </c>
      <c r="V50" s="11">
        <f t="shared" si="18"/>
        <v>361.46182783541377</v>
      </c>
      <c r="W50" s="11">
        <f t="shared" si="18"/>
        <v>361.16085306599217</v>
      </c>
      <c r="X50" s="11">
        <f t="shared" si="18"/>
        <v>366.14804164725973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-2.4582213664271491</v>
      </c>
      <c r="F53" s="32">
        <f>IFERROR(((F39/$D39)-1)*100,0)</f>
        <v>-4.9529777162505955</v>
      </c>
      <c r="G53" s="32">
        <f>IFERROR(((G39/$D39)-1)*100,0)</f>
        <v>-7.4281757566518669</v>
      </c>
      <c r="H53" s="32">
        <f t="shared" ref="H53:X53" si="19">IFERROR(((H39/$D39)-1)*100,0)</f>
        <v>-9.7833270576469076</v>
      </c>
      <c r="I53" s="32">
        <f t="shared" si="19"/>
        <v>-11.97788293472245</v>
      </c>
      <c r="J53" s="32">
        <f t="shared" si="19"/>
        <v>-14.08539834556729</v>
      </c>
      <c r="K53" s="32">
        <f t="shared" si="19"/>
        <v>-16.059015668644538</v>
      </c>
      <c r="L53" s="32">
        <f t="shared" si="19"/>
        <v>-17.894296313219115</v>
      </c>
      <c r="M53" s="32">
        <f t="shared" si="19"/>
        <v>-19.559753511994181</v>
      </c>
      <c r="N53" s="32">
        <f t="shared" si="19"/>
        <v>-21.099434410267126</v>
      </c>
      <c r="O53" s="32">
        <f t="shared" si="19"/>
        <v>-22.508275796277523</v>
      </c>
      <c r="P53" s="32">
        <f t="shared" si="19"/>
        <v>-23.80507681386187</v>
      </c>
      <c r="Q53" s="32">
        <f t="shared" si="19"/>
        <v>-25.051130222252571</v>
      </c>
      <c r="R53" s="32">
        <f t="shared" si="19"/>
        <v>-26.279597002558596</v>
      </c>
      <c r="S53" s="32">
        <f t="shared" si="19"/>
        <v>-27.511842279763876</v>
      </c>
      <c r="T53" s="32">
        <f t="shared" si="19"/>
        <v>-28.864920402580228</v>
      </c>
      <c r="U53" s="32">
        <f t="shared" si="19"/>
        <v>-30.141926072705171</v>
      </c>
      <c r="V53" s="32">
        <f t="shared" si="19"/>
        <v>-31.416137757165718</v>
      </c>
      <c r="W53" s="32">
        <f t="shared" si="19"/>
        <v>-32.688927023717909</v>
      </c>
      <c r="X53" s="32">
        <f t="shared" si="19"/>
        <v>-33.950702589916936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-1.6771132784074161</v>
      </c>
      <c r="F54" s="32">
        <f t="shared" ref="F54:I54" si="21">IFERROR(((F40/$D40)-1)*100,0)</f>
        <v>-3.7686173415644064</v>
      </c>
      <c r="G54" s="32">
        <f t="shared" si="21"/>
        <v>-6.4493136702611249</v>
      </c>
      <c r="H54" s="32">
        <f t="shared" si="21"/>
        <v>-8.052621867636411</v>
      </c>
      <c r="I54" s="32">
        <f t="shared" si="21"/>
        <v>-8.7831424288402733</v>
      </c>
      <c r="J54" s="32">
        <f t="shared" ref="J54:X54" si="22">IFERROR(((J40/$D40)-1)*100,0)</f>
        <v>-12.72908830622943</v>
      </c>
      <c r="K54" s="32">
        <f t="shared" si="22"/>
        <v>-15.583075353600396</v>
      </c>
      <c r="L54" s="32">
        <f t="shared" si="22"/>
        <v>-17.782348669225733</v>
      </c>
      <c r="M54" s="32">
        <f t="shared" si="22"/>
        <v>-17.923685457258465</v>
      </c>
      <c r="N54" s="32">
        <f t="shared" si="22"/>
        <v>-18.644155472792622</v>
      </c>
      <c r="O54" s="32">
        <f t="shared" si="22"/>
        <v>-19.562859090593186</v>
      </c>
      <c r="P54" s="32">
        <f t="shared" si="22"/>
        <v>-20.640438421071195</v>
      </c>
      <c r="Q54" s="32">
        <f t="shared" si="22"/>
        <v>-22.939534487277356</v>
      </c>
      <c r="R54" s="32">
        <f t="shared" si="22"/>
        <v>-24.96332886766335</v>
      </c>
      <c r="S54" s="32">
        <f t="shared" si="22"/>
        <v>-25.930543670393558</v>
      </c>
      <c r="T54" s="32">
        <f t="shared" si="22"/>
        <v>-26.704678378463452</v>
      </c>
      <c r="U54" s="32">
        <f t="shared" si="22"/>
        <v>-27.463060743422496</v>
      </c>
      <c r="V54" s="32">
        <f t="shared" si="22"/>
        <v>-27.442740775423179</v>
      </c>
      <c r="W54" s="32">
        <f t="shared" si="22"/>
        <v>-27.308889839404493</v>
      </c>
      <c r="X54" s="39">
        <f t="shared" si="22"/>
        <v>-26.903605157469855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0.43881064678437109</v>
      </c>
      <c r="F55" s="32">
        <f t="shared" ref="F55:I55" si="23">IFERROR(((F41/$D41)-1)*100,0)</f>
        <v>1.0674333102547839</v>
      </c>
      <c r="G55" s="32">
        <f t="shared" si="23"/>
        <v>1.6988950842266481</v>
      </c>
      <c r="H55" s="32">
        <f t="shared" si="23"/>
        <v>2.2828889561448795</v>
      </c>
      <c r="I55" s="32">
        <f t="shared" si="23"/>
        <v>2.7842669564803302</v>
      </c>
      <c r="J55" s="32">
        <f t="shared" ref="J55:X55" si="24">IFERROR(((J41/$D41)-1)*100,0)</f>
        <v>3.2172980096109693</v>
      </c>
      <c r="K55" s="32">
        <f t="shared" si="24"/>
        <v>3.5112983149793386</v>
      </c>
      <c r="L55" s="32">
        <f t="shared" si="24"/>
        <v>3.7874482226096573</v>
      </c>
      <c r="M55" s="32">
        <f t="shared" si="24"/>
        <v>4.098764113445208</v>
      </c>
      <c r="N55" s="32">
        <f t="shared" si="24"/>
        <v>4.4621874825315988</v>
      </c>
      <c r="O55" s="32">
        <f t="shared" si="24"/>
        <v>4.8812626715261542</v>
      </c>
      <c r="P55" s="32">
        <f t="shared" si="24"/>
        <v>5.4911321305887828</v>
      </c>
      <c r="Q55" s="32">
        <f t="shared" si="24"/>
        <v>6.2971386655262362</v>
      </c>
      <c r="R55" s="32">
        <f t="shared" si="24"/>
        <v>7.0889192786787625</v>
      </c>
      <c r="S55" s="32">
        <f t="shared" si="24"/>
        <v>7.8786081900377836</v>
      </c>
      <c r="T55" s="32">
        <f t="shared" si="24"/>
        <v>4.451392825475442</v>
      </c>
      <c r="U55" s="32">
        <f t="shared" si="24"/>
        <v>5.1325607153396291</v>
      </c>
      <c r="V55" s="32">
        <f t="shared" si="24"/>
        <v>5.8798746111663247</v>
      </c>
      <c r="W55" s="32">
        <f t="shared" si="24"/>
        <v>6.6259444700283554</v>
      </c>
      <c r="X55" s="32">
        <f t="shared" si="24"/>
        <v>7.315854274639455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-2.5396435759488467</v>
      </c>
      <c r="F56" s="32">
        <f t="shared" ref="F56:I56" si="25">IFERROR(((F42/$D42)-1)*100,0)</f>
        <v>-5.1149088507520313</v>
      </c>
      <c r="G56" s="32">
        <f t="shared" si="25"/>
        <v>-7.6601301151745798</v>
      </c>
      <c r="H56" s="32">
        <f t="shared" si="25"/>
        <v>-10.097213928932936</v>
      </c>
      <c r="I56" s="32">
        <f t="shared" si="25"/>
        <v>-12.379758887041259</v>
      </c>
      <c r="J56" s="32">
        <f t="shared" ref="J56:X56" si="26">IFERROR(((J42/$D42)-1)*100,0)</f>
        <v>-14.516849628893947</v>
      </c>
      <c r="K56" s="32">
        <f t="shared" si="26"/>
        <v>-16.529471908338977</v>
      </c>
      <c r="L56" s="32">
        <f t="shared" si="26"/>
        <v>-18.408625204824435</v>
      </c>
      <c r="M56" s="32">
        <f t="shared" si="26"/>
        <v>-20.146069240341735</v>
      </c>
      <c r="N56" s="32">
        <f t="shared" si="26"/>
        <v>-21.744311292903951</v>
      </c>
      <c r="O56" s="32">
        <f t="shared" si="26"/>
        <v>-23.204482036900799</v>
      </c>
      <c r="P56" s="32">
        <f t="shared" si="26"/>
        <v>-24.54998320385814</v>
      </c>
      <c r="Q56" s="32">
        <f t="shared" si="26"/>
        <v>-25.827084421088774</v>
      </c>
      <c r="R56" s="32">
        <f t="shared" si="26"/>
        <v>-27.090118914914829</v>
      </c>
      <c r="S56" s="32">
        <f t="shared" si="26"/>
        <v>-28.374548050451953</v>
      </c>
      <c r="T56" s="32">
        <f t="shared" si="26"/>
        <v>-29.688197971091888</v>
      </c>
      <c r="U56" s="32">
        <f t="shared" si="26"/>
        <v>-31.020083945019252</v>
      </c>
      <c r="V56" s="32">
        <f t="shared" si="26"/>
        <v>-32.363534627809841</v>
      </c>
      <c r="W56" s="32">
        <f t="shared" si="26"/>
        <v>-33.707358155994193</v>
      </c>
      <c r="X56" s="32">
        <f t="shared" si="26"/>
        <v>-35.042896922586444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-2.5396435759488467</v>
      </c>
      <c r="F57" s="32">
        <f t="shared" ref="F57:I57" si="27">IFERROR(((F43/$D43)-1)*100,0)</f>
        <v>-5.1149088507520313</v>
      </c>
      <c r="G57" s="32">
        <f t="shared" si="27"/>
        <v>-7.6601301151745798</v>
      </c>
      <c r="H57" s="32">
        <f t="shared" si="27"/>
        <v>-10.097213928932936</v>
      </c>
      <c r="I57" s="32">
        <f t="shared" si="27"/>
        <v>-12.379758887041259</v>
      </c>
      <c r="J57" s="32">
        <f t="shared" ref="J57:X57" si="28">IFERROR(((J43/$D43)-1)*100,0)</f>
        <v>-14.516849628893947</v>
      </c>
      <c r="K57" s="32">
        <f t="shared" si="28"/>
        <v>-16.529471908338977</v>
      </c>
      <c r="L57" s="32">
        <f t="shared" si="28"/>
        <v>-18.408625204824435</v>
      </c>
      <c r="M57" s="32">
        <f t="shared" si="28"/>
        <v>-20.146069240341735</v>
      </c>
      <c r="N57" s="32">
        <f t="shared" si="28"/>
        <v>-21.744311292903951</v>
      </c>
      <c r="O57" s="32">
        <f t="shared" si="28"/>
        <v>-23.204482036900799</v>
      </c>
      <c r="P57" s="32">
        <f t="shared" si="28"/>
        <v>-24.54998320385814</v>
      </c>
      <c r="Q57" s="32">
        <f t="shared" si="28"/>
        <v>-25.827084421088774</v>
      </c>
      <c r="R57" s="32">
        <f t="shared" si="28"/>
        <v>-27.090118914914829</v>
      </c>
      <c r="S57" s="32">
        <f t="shared" si="28"/>
        <v>-28.374548050451953</v>
      </c>
      <c r="T57" s="32">
        <f t="shared" si="28"/>
        <v>-29.688197971091888</v>
      </c>
      <c r="U57" s="32">
        <f t="shared" si="28"/>
        <v>-31.020083945019252</v>
      </c>
      <c r="V57" s="32">
        <f t="shared" si="28"/>
        <v>-32.363534627809841</v>
      </c>
      <c r="W57" s="32">
        <f t="shared" si="28"/>
        <v>-33.707358155994193</v>
      </c>
      <c r="X57" s="32">
        <f t="shared" si="28"/>
        <v>-35.042896922586444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-2.5396435759488467</v>
      </c>
      <c r="F60" s="32">
        <f t="shared" ref="F60:I60" si="33">IFERROR(((F46/$D46)-1)*100,0)</f>
        <v>-5.1149088507520313</v>
      </c>
      <c r="G60" s="32">
        <f t="shared" si="33"/>
        <v>-7.6601301151745798</v>
      </c>
      <c r="H60" s="32">
        <f t="shared" si="33"/>
        <v>-10.097213928932936</v>
      </c>
      <c r="I60" s="32">
        <f t="shared" si="33"/>
        <v>-12.379758887041259</v>
      </c>
      <c r="J60" s="32">
        <f t="shared" ref="J60:X60" si="34">IFERROR(((J46/$D46)-1)*100,0)</f>
        <v>-14.516849628893947</v>
      </c>
      <c r="K60" s="32">
        <f t="shared" si="34"/>
        <v>-16.529471908338977</v>
      </c>
      <c r="L60" s="32">
        <f t="shared" si="34"/>
        <v>-18.408625204824435</v>
      </c>
      <c r="M60" s="32">
        <f t="shared" si="34"/>
        <v>-20.146069240341735</v>
      </c>
      <c r="N60" s="32">
        <f t="shared" si="34"/>
        <v>-21.744311292903951</v>
      </c>
      <c r="O60" s="32">
        <f t="shared" si="34"/>
        <v>-23.204482036900799</v>
      </c>
      <c r="P60" s="32">
        <f t="shared" si="34"/>
        <v>-24.54998320385814</v>
      </c>
      <c r="Q60" s="32">
        <f t="shared" si="34"/>
        <v>-25.827084421088774</v>
      </c>
      <c r="R60" s="32">
        <f t="shared" si="34"/>
        <v>-27.090118914914829</v>
      </c>
      <c r="S60" s="32">
        <f t="shared" si="34"/>
        <v>-28.374548050451953</v>
      </c>
      <c r="T60" s="32">
        <f t="shared" si="34"/>
        <v>-29.688197971091888</v>
      </c>
      <c r="U60" s="32">
        <f t="shared" si="34"/>
        <v>-31.020083945019252</v>
      </c>
      <c r="V60" s="32">
        <f t="shared" si="34"/>
        <v>-32.363534627809841</v>
      </c>
      <c r="W60" s="32">
        <f t="shared" si="34"/>
        <v>-33.707358155994193</v>
      </c>
      <c r="X60" s="32">
        <f t="shared" si="34"/>
        <v>-35.042896922586444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-3.0512122460589208</v>
      </c>
      <c r="F64" s="32">
        <f t="shared" ref="F64:I64" si="41">IFERROR(((F50/$D50)-1)*100,0)</f>
        <v>-7.9393097315578975</v>
      </c>
      <c r="G64" s="32">
        <f t="shared" si="41"/>
        <v>-12.611762384222436</v>
      </c>
      <c r="H64" s="32">
        <f t="shared" si="41"/>
        <v>-8.5321980301961471</v>
      </c>
      <c r="I64" s="32">
        <f t="shared" si="41"/>
        <v>-7.6236775297036434</v>
      </c>
      <c r="J64" s="32">
        <f t="shared" ref="J64:X64" si="42">IFERROR(((J50/$D50)-1)*100,0)</f>
        <v>-7.1767158740631771</v>
      </c>
      <c r="K64" s="32">
        <f t="shared" si="42"/>
        <v>-18.739851773765494</v>
      </c>
      <c r="L64" s="32">
        <f t="shared" si="42"/>
        <v>-16.844221866188413</v>
      </c>
      <c r="M64" s="32">
        <f t="shared" si="42"/>
        <v>-13.678653743380931</v>
      </c>
      <c r="N64" s="32">
        <f t="shared" si="42"/>
        <v>-13.674765685971014</v>
      </c>
      <c r="O64" s="32">
        <f t="shared" si="42"/>
        <v>-14.640260743654421</v>
      </c>
      <c r="P64" s="32">
        <f t="shared" si="42"/>
        <v>-16.530781479929068</v>
      </c>
      <c r="Q64" s="32">
        <f t="shared" si="42"/>
        <v>-23.63842723826879</v>
      </c>
      <c r="R64" s="32">
        <f t="shared" si="42"/>
        <v>-22.77741183261227</v>
      </c>
      <c r="S64" s="32">
        <f t="shared" si="42"/>
        <v>-22.230563850265362</v>
      </c>
      <c r="T64" s="32">
        <f t="shared" si="42"/>
        <v>-20.469078883867255</v>
      </c>
      <c r="U64" s="32">
        <f t="shared" si="42"/>
        <v>-18.353019863686992</v>
      </c>
      <c r="V64" s="32">
        <f t="shared" si="42"/>
        <v>-16.339716409574166</v>
      </c>
      <c r="W64" s="32">
        <f t="shared" si="42"/>
        <v>-16.409376972943079</v>
      </c>
      <c r="X64" s="32">
        <f t="shared" si="42"/>
        <v>-15.255092954831618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1.6406583118301103</v>
      </c>
      <c r="D67" s="30">
        <f>(D8/D7)*100</f>
        <v>1.5935014417227393</v>
      </c>
      <c r="E67" s="30">
        <f t="shared" ref="E67:X67" si="43">(E8/E7)*100</f>
        <v>1.6062620954840017</v>
      </c>
      <c r="F67" s="30">
        <f t="shared" si="43"/>
        <v>1.6133577183238883</v>
      </c>
      <c r="G67" s="30">
        <f t="shared" si="43"/>
        <v>1.610351257081363</v>
      </c>
      <c r="H67" s="30">
        <f t="shared" si="43"/>
        <v>1.624070970896587</v>
      </c>
      <c r="I67" s="30">
        <f t="shared" si="43"/>
        <v>1.6513371740566698</v>
      </c>
      <c r="J67" s="30">
        <f t="shared" si="43"/>
        <v>1.6186576079795658</v>
      </c>
      <c r="K67" s="30">
        <f t="shared" si="43"/>
        <v>1.602536498724251</v>
      </c>
      <c r="L67" s="30">
        <f t="shared" si="43"/>
        <v>1.5956741133410404</v>
      </c>
      <c r="M67" s="30">
        <f t="shared" si="43"/>
        <v>1.6259115463383014</v>
      </c>
      <c r="N67" s="30">
        <f t="shared" si="43"/>
        <v>1.6430890523748762</v>
      </c>
      <c r="O67" s="30">
        <f t="shared" si="43"/>
        <v>1.6540695322538408</v>
      </c>
      <c r="P67" s="30">
        <f t="shared" si="43"/>
        <v>1.6596850617143726</v>
      </c>
      <c r="Q67" s="30">
        <f t="shared" si="43"/>
        <v>1.6383964595928768</v>
      </c>
      <c r="R67" s="30">
        <f t="shared" si="43"/>
        <v>1.621953201145732</v>
      </c>
      <c r="S67" s="30">
        <f t="shared" si="43"/>
        <v>1.6282630040671815</v>
      </c>
      <c r="T67" s="30">
        <f t="shared" si="43"/>
        <v>1.6418931606802731</v>
      </c>
      <c r="U67" s="30">
        <f t="shared" si="43"/>
        <v>1.6546078468153809</v>
      </c>
      <c r="V67" s="30">
        <f t="shared" si="43"/>
        <v>1.6858207368438745</v>
      </c>
      <c r="W67" s="30">
        <f t="shared" si="43"/>
        <v>1.7208667715362489</v>
      </c>
      <c r="X67" s="30">
        <f t="shared" si="43"/>
        <v>1.7635192974592442</v>
      </c>
    </row>
    <row r="68" spans="1:24" ht="15.75">
      <c r="B68" s="20" t="s">
        <v>38</v>
      </c>
      <c r="C68" s="31">
        <f t="shared" ref="C68:C69" si="44">AVERAGE(D68:X68)</f>
        <v>2.9899294404298509</v>
      </c>
      <c r="D68" s="30">
        <f>(D9/D7)*100</f>
        <v>2.2722449879716935</v>
      </c>
      <c r="E68" s="30">
        <f t="shared" ref="E68:X68" si="45">(E9/E7)*100</f>
        <v>2.339731623588031</v>
      </c>
      <c r="F68" s="30">
        <f t="shared" si="45"/>
        <v>2.4161721563543819</v>
      </c>
      <c r="G68" s="30">
        <f t="shared" si="45"/>
        <v>2.4962758001822349</v>
      </c>
      <c r="H68" s="30">
        <f t="shared" si="45"/>
        <v>2.5761511060640929</v>
      </c>
      <c r="I68" s="30">
        <f t="shared" si="45"/>
        <v>2.6533221787997281</v>
      </c>
      <c r="J68" s="30">
        <f t="shared" si="45"/>
        <v>2.7298617878445173</v>
      </c>
      <c r="K68" s="30">
        <f t="shared" si="45"/>
        <v>2.8020046544390644</v>
      </c>
      <c r="L68" s="30">
        <f t="shared" si="45"/>
        <v>2.8722792503898296</v>
      </c>
      <c r="M68" s="30">
        <f t="shared" si="45"/>
        <v>2.9405416484656448</v>
      </c>
      <c r="N68" s="30">
        <f t="shared" si="45"/>
        <v>3.0083901194572586</v>
      </c>
      <c r="O68" s="30">
        <f t="shared" si="45"/>
        <v>3.0753725754119938</v>
      </c>
      <c r="P68" s="30">
        <f t="shared" si="45"/>
        <v>3.1459011471619691</v>
      </c>
      <c r="Q68" s="30">
        <f t="shared" si="45"/>
        <v>3.2226388641311581</v>
      </c>
      <c r="R68" s="30">
        <f t="shared" si="45"/>
        <v>3.3007451153885898</v>
      </c>
      <c r="S68" s="30">
        <f t="shared" si="45"/>
        <v>3.3816092790663479</v>
      </c>
      <c r="T68" s="30">
        <f t="shared" si="45"/>
        <v>3.3364572750538946</v>
      </c>
      <c r="U68" s="30">
        <f t="shared" si="45"/>
        <v>3.4196037870537781</v>
      </c>
      <c r="V68" s="30">
        <f t="shared" si="45"/>
        <v>3.5078953932407129</v>
      </c>
      <c r="W68" s="30">
        <f t="shared" si="45"/>
        <v>3.5994117638733898</v>
      </c>
      <c r="X68" s="30">
        <f t="shared" si="45"/>
        <v>3.6919077350885545</v>
      </c>
    </row>
    <row r="69" spans="1:24" ht="15.75">
      <c r="B69" s="20" t="s">
        <v>10</v>
      </c>
      <c r="C69" s="31">
        <f t="shared" si="44"/>
        <v>95.369412247740044</v>
      </c>
      <c r="D69" s="30">
        <f t="shared" ref="D69:X69" si="46">(D10/D7)*100</f>
        <v>96.134253570305574</v>
      </c>
      <c r="E69" s="30">
        <f t="shared" si="46"/>
        <v>96.054006280927965</v>
      </c>
      <c r="F69" s="30">
        <f t="shared" si="46"/>
        <v>95.970470125321725</v>
      </c>
      <c r="G69" s="30">
        <f t="shared" si="46"/>
        <v>95.893372942736406</v>
      </c>
      <c r="H69" s="30">
        <f t="shared" si="46"/>
        <v>95.799777923039315</v>
      </c>
      <c r="I69" s="30">
        <f t="shared" si="46"/>
        <v>95.69534064714361</v>
      </c>
      <c r="J69" s="30">
        <f t="shared" si="46"/>
        <v>95.651480604175916</v>
      </c>
      <c r="K69" s="30">
        <f t="shared" si="46"/>
        <v>95.595458846836678</v>
      </c>
      <c r="L69" s="30">
        <f t="shared" si="46"/>
        <v>95.532046636269129</v>
      </c>
      <c r="M69" s="30">
        <f t="shared" si="46"/>
        <v>95.433546805196059</v>
      </c>
      <c r="N69" s="30">
        <f t="shared" si="46"/>
        <v>95.348520828167864</v>
      </c>
      <c r="O69" s="30">
        <f t="shared" si="46"/>
        <v>95.270557892334168</v>
      </c>
      <c r="P69" s="30">
        <f t="shared" si="46"/>
        <v>95.194413791123665</v>
      </c>
      <c r="Q69" s="30">
        <f t="shared" si="46"/>
        <v>95.138964676275961</v>
      </c>
      <c r="R69" s="30">
        <f t="shared" si="46"/>
        <v>95.077301683465677</v>
      </c>
      <c r="S69" s="30">
        <f t="shared" si="46"/>
        <v>94.990127716866468</v>
      </c>
      <c r="T69" s="30">
        <f t="shared" si="46"/>
        <v>95.021649564265829</v>
      </c>
      <c r="U69" s="30">
        <f t="shared" si="46"/>
        <v>94.925788366130845</v>
      </c>
      <c r="V69" s="30">
        <f t="shared" si="46"/>
        <v>94.806283869915404</v>
      </c>
      <c r="W69" s="30">
        <f t="shared" si="46"/>
        <v>94.679721464590358</v>
      </c>
      <c r="X69" s="30">
        <f t="shared" si="46"/>
        <v>94.544572967452197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164709640.628456</v>
      </c>
      <c r="E147">
        <v>142704796.08970281</v>
      </c>
      <c r="F147">
        <v>133028453.1657103</v>
      </c>
      <c r="G147">
        <v>114289413.6609423</v>
      </c>
      <c r="H147">
        <v>145979468.9222458</v>
      </c>
      <c r="I147">
        <v>172770242.19687399</v>
      </c>
      <c r="J147">
        <v>60166529.362650961</v>
      </c>
      <c r="K147">
        <v>89168453.099524423</v>
      </c>
      <c r="L147">
        <v>105510103.8041591</v>
      </c>
      <c r="M147">
        <v>175602912.29683739</v>
      </c>
      <c r="N147">
        <v>152883398.0370957</v>
      </c>
      <c r="O147">
        <v>142277923.45452589</v>
      </c>
      <c r="P147">
        <v>132911646.042509</v>
      </c>
      <c r="Q147">
        <v>82230674.962467656</v>
      </c>
      <c r="R147">
        <v>89861244.348605409</v>
      </c>
      <c r="S147">
        <v>131928346.65866929</v>
      </c>
      <c r="T147">
        <v>142158348.36390421</v>
      </c>
      <c r="U147">
        <v>145324900.10951719</v>
      </c>
      <c r="V147">
        <v>181503574.13678151</v>
      </c>
      <c r="W147">
        <v>191206000.87130949</v>
      </c>
      <c r="X147">
        <v>208312718.10064161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Wealth_CAF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2014-12-03T13:22:41Z</dcterms:modified>
</cp:coreProperties>
</file>