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CIV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<sst xmlns="http://schemas.openxmlformats.org/spreadsheetml/2006/main" count="95" uniqueCount="65">
  <si>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</si>
  <si>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</si>
  <si>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</si>
  <si>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</si>
  <si>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</si>
  <si>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</si>
  <si>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</si>
  <si>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</si>
  <si>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</si>
  <si>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</si>
  <si>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</si>
  <si>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</si>
  <si>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</si>
  <si>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</si>
  <si>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</si>
  <si>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</si>
  <si>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</si>
  <si>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</si>
  <si>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</si>
  <si>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</si>
  <si>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</si>
  <si>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</si>
  <si>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</si>
  <si>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</si>
  <si>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</si>
  <si>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</si>
  <si>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</si>
  <si>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</si>
  <si>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</si>
  <si>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</si>
  <si>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</si>
  <si>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</si>
  <si>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</si>
  <si>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</si>
  <si>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</si>
  <si>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</si>
  <si>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</si>
  <si>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</si>
  <si>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</si>
  <si>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</si>
  <si>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</si>
  <si>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</si>
  <si>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</si>
  <si>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</si>
  <si>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</si>
  <si>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</si>
  <si>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</si>
  <si>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</si>
  <si>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</si>
  <si>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</si>
  <si>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</si>
  <si>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</si>
  <si>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</si>
  <si>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</si>
  <si>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</si>
  <si>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</si>
  <si>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</si>
  <si>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</si>
  <si>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</si>
  <si>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</si>
  <si>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</si>
  <si>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</si>
  <si>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</si>
  <si>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Côte d Ivoire</t>
  </si>
  <si>
    <t>CIV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</si>
</sst>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Wealth_CIV!$B$54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Wealth_CIV!$D$52:$X$52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Wealth_CIV!$D$54:$X$54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-4.3051601599601197</c:v>
                </c:pt>
                <c:pt idx="2">
                  <c:v>-8.3944172976574745</c:v>
                </c:pt>
                <c:pt idx="3">
                  <c:v>-12.214890952368773</c:v>
                </c:pt>
                <c:pt idx="4">
                  <c:v>-15.34512748378738</c:v>
                </c:pt>
                <c:pt idx="5">
                  <c:v>-17.401459742150106</c:v>
                </c:pt>
                <c:pt idx="6">
                  <c:v>-18.460482716743208</c:v>
                </c:pt>
                <c:pt idx="7">
                  <c:v>-19.332465995938687</c:v>
                </c:pt>
                <c:pt idx="8">
                  <c:v>-19.851390282468849</c:v>
                </c:pt>
                <c:pt idx="9">
                  <c:v>-19.924110279271702</c:v>
                </c:pt>
                <c:pt idx="10">
                  <c:v>-22.276587141933323</c:v>
                </c:pt>
                <c:pt idx="11">
                  <c:v>-22.865964513630431</c:v>
                </c:pt>
                <c:pt idx="12">
                  <c:v>-23.262945476923726</c:v>
                </c:pt>
                <c:pt idx="13">
                  <c:v>-23.809777382499007</c:v>
                </c:pt>
                <c:pt idx="14">
                  <c:v>-24.274604537152257</c:v>
                </c:pt>
                <c:pt idx="15">
                  <c:v>-24.968334161383197</c:v>
                </c:pt>
                <c:pt idx="16">
                  <c:v>-25.979662171782302</c:v>
                </c:pt>
                <c:pt idx="17">
                  <c:v>-26.534603742320062</c:v>
                </c:pt>
                <c:pt idx="18">
                  <c:v>-26.900620263216069</c:v>
                </c:pt>
                <c:pt idx="19">
                  <c:v>-28.001182732201325</c:v>
                </c:pt>
                <c:pt idx="20" formatCode="_(* #,##0.0000_);_(* \(#,##0.0000\);_(* &quot;-&quot;??_);_(@_)">
                  <c:v>-29.266350300972132</c:v>
                </c:pt>
              </c:numCache>
            </c:numRef>
          </c:val>
        </c:ser>
        <c:ser>
          <c:idx val="1"/>
          <c:order val="1"/>
          <c:tx>
            <c:strRef>
              <c:f>Wealth_CIV!$B$55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Wealth_CIV!$D$52:$X$52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Wealth_CIV!$D$55:$X$55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1.2848650692479646</c:v>
                </c:pt>
                <c:pt idx="2">
                  <c:v>2.5734315673842323</c:v>
                </c:pt>
                <c:pt idx="3">
                  <c:v>3.8627878092116541</c:v>
                </c:pt>
                <c:pt idx="4">
                  <c:v>5.1539681970681706</c:v>
                </c:pt>
                <c:pt idx="5">
                  <c:v>6.438767707917048</c:v>
                </c:pt>
                <c:pt idx="6">
                  <c:v>7.3913695361419007</c:v>
                </c:pt>
                <c:pt idx="7">
                  <c:v>4.2222676199960008</c:v>
                </c:pt>
                <c:pt idx="8">
                  <c:v>5.2880118486830163</c:v>
                </c:pt>
                <c:pt idx="9">
                  <c:v>6.3544006047269619</c:v>
                </c:pt>
                <c:pt idx="10">
                  <c:v>7.4037283941255083</c:v>
                </c:pt>
                <c:pt idx="11">
                  <c:v>8.0461344403002677</c:v>
                </c:pt>
                <c:pt idx="12">
                  <c:v>8.7152958780831078</c:v>
                </c:pt>
                <c:pt idx="13">
                  <c:v>9.4281066930081092</c:v>
                </c:pt>
                <c:pt idx="14">
                  <c:v>10.206576332486206</c:v>
                </c:pt>
                <c:pt idx="15">
                  <c:v>11.044942867258744</c:v>
                </c:pt>
                <c:pt idx="16">
                  <c:v>11.685982313485432</c:v>
                </c:pt>
                <c:pt idx="17">
                  <c:v>12.485801838465104</c:v>
                </c:pt>
                <c:pt idx="18">
                  <c:v>13.389905105757173</c:v>
                </c:pt>
                <c:pt idx="19">
                  <c:v>14.324820039519071</c:v>
                </c:pt>
                <c:pt idx="20">
                  <c:v>10.800835947542442</c:v>
                </c:pt>
              </c:numCache>
            </c:numRef>
          </c:val>
        </c:ser>
        <c:ser>
          <c:idx val="2"/>
          <c:order val="2"/>
          <c:tx>
            <c:strRef>
              <c:f>Wealth_CIV!$B$56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Wealth_CIV!$D$52:$X$52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Wealth_CIV!$D$56:$X$56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-3.2941953232399013</c:v>
                </c:pt>
                <c:pt idx="2">
                  <c:v>-6.2126519418762687</c:v>
                </c:pt>
                <c:pt idx="3">
                  <c:v>-8.9121962376261799</c:v>
                </c:pt>
                <c:pt idx="4">
                  <c:v>-11.531730399876693</c:v>
                </c:pt>
                <c:pt idx="5">
                  <c:v>-14.023743333365324</c:v>
                </c:pt>
                <c:pt idx="6">
                  <c:v>-16.428965495647319</c:v>
                </c:pt>
                <c:pt idx="7">
                  <c:v>-18.741901926632465</c:v>
                </c:pt>
                <c:pt idx="8">
                  <c:v>-20.783606009496268</c:v>
                </c:pt>
                <c:pt idx="9">
                  <c:v>-22.685013681542888</c:v>
                </c:pt>
                <c:pt idx="10">
                  <c:v>-24.299378262753891</c:v>
                </c:pt>
                <c:pt idx="11">
                  <c:v>-25.726129580893186</c:v>
                </c:pt>
                <c:pt idx="12">
                  <c:v>-27.004887599118511</c:v>
                </c:pt>
                <c:pt idx="13">
                  <c:v>-28.281580046587209</c:v>
                </c:pt>
                <c:pt idx="14">
                  <c:v>-29.188709456120034</c:v>
                </c:pt>
                <c:pt idx="15">
                  <c:v>-30.22514424361249</c:v>
                </c:pt>
                <c:pt idx="16">
                  <c:v>-31.535425126617177</c:v>
                </c:pt>
                <c:pt idx="17">
                  <c:v>-32.696114280110947</c:v>
                </c:pt>
                <c:pt idx="18">
                  <c:v>-34.071455266962367</c:v>
                </c:pt>
                <c:pt idx="19">
                  <c:v>-35.470759591303079</c:v>
                </c:pt>
                <c:pt idx="20">
                  <c:v>-36.860970986360698</c:v>
                </c:pt>
              </c:numCache>
            </c:numRef>
          </c:val>
        </c:ser>
        <c:ser>
          <c:idx val="4"/>
          <c:order val="3"/>
          <c:tx>
            <c:strRef>
              <c:f>Wealth_CIV!$B$53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Wealth_CIV!$D$52:$X$52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Wealth_CIV!$D$53:$X$53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-0.95568334512595721</c:v>
                </c:pt>
                <c:pt idx="2">
                  <c:v>-1.7583005446589417</c:v>
                </c:pt>
                <c:pt idx="3">
                  <c:v>-2.4531684942580845</c:v>
                </c:pt>
                <c:pt idx="4">
                  <c:v>-3.0278863131544154</c:v>
                </c:pt>
                <c:pt idx="5">
                  <c:v>-3.4196661179058729</c:v>
                </c:pt>
                <c:pt idx="6">
                  <c:v>-3.8281730517530699</c:v>
                </c:pt>
                <c:pt idx="7">
                  <c:v>-6.4092999136432738</c:v>
                </c:pt>
                <c:pt idx="8">
                  <c:v>-6.5657750945510074</c:v>
                </c:pt>
                <c:pt idx="9">
                  <c:v>-6.6161296134642615</c:v>
                </c:pt>
                <c:pt idx="10">
                  <c:v>-6.8904125777534242</c:v>
                </c:pt>
                <c:pt idx="11">
                  <c:v>-7.0856927158313932</c:v>
                </c:pt>
                <c:pt idx="12">
                  <c:v>-7.1925139242546514</c:v>
                </c:pt>
                <c:pt idx="13">
                  <c:v>-7.2953067383312202</c:v>
                </c:pt>
                <c:pt idx="14">
                  <c:v>-7.2316291752413271</c:v>
                </c:pt>
                <c:pt idx="15">
                  <c:v>-7.20844020984911</c:v>
                </c:pt>
                <c:pt idx="16">
                  <c:v>-7.423646070315959</c:v>
                </c:pt>
                <c:pt idx="17">
                  <c:v>-7.4428666698165173</c:v>
                </c:pt>
                <c:pt idx="18">
                  <c:v>-7.4498556126865516</c:v>
                </c:pt>
                <c:pt idx="19">
                  <c:v>-7.5471529777413444</c:v>
                </c:pt>
                <c:pt idx="20">
                  <c:v>-10.073803418886996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Wealth_CIV!$D$64:$X$64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-3.2524773724694755</c:v>
                </c:pt>
                <c:pt idx="2">
                  <c:v>-6.9867349175515292</c:v>
                </c:pt>
                <c:pt idx="3">
                  <c:v>-10.296487125215204</c:v>
                </c:pt>
                <c:pt idx="4">
                  <c:v>-11.161215234725141</c:v>
                </c:pt>
                <c:pt idx="5">
                  <c:v>-7.6380460048372845</c:v>
                </c:pt>
                <c:pt idx="6">
                  <c:v>-4.1046479745586062</c:v>
                </c:pt>
                <c:pt idx="7">
                  <c:v>-1.2873468587547343</c:v>
                </c:pt>
                <c:pt idx="8">
                  <c:v>1.2499491400399299</c:v>
                </c:pt>
                <c:pt idx="9">
                  <c:v>0.90229383566329258</c:v>
                </c:pt>
                <c:pt idx="10">
                  <c:v>-3.796493963084302</c:v>
                </c:pt>
                <c:pt idx="11">
                  <c:v>-5.4743844713348029</c:v>
                </c:pt>
                <c:pt idx="12">
                  <c:v>-8.5448149391937793</c:v>
                </c:pt>
                <c:pt idx="13">
                  <c:v>-11.515113580184067</c:v>
                </c:pt>
                <c:pt idx="14">
                  <c:v>-11.500397490622316</c:v>
                </c:pt>
                <c:pt idx="15">
                  <c:v>-11.352739972040926</c:v>
                </c:pt>
                <c:pt idx="16">
                  <c:v>-11.782198602119632</c:v>
                </c:pt>
                <c:pt idx="17">
                  <c:v>-11.305680329756884</c:v>
                </c:pt>
                <c:pt idx="18">
                  <c:v>-9.5851239654820226</c:v>
                </c:pt>
                <c:pt idx="19">
                  <c:v>-11.281365504546326</c:v>
                </c:pt>
                <c:pt idx="20">
                  <c:v>-10.790644187317511</c:v>
                </c:pt>
              </c:numCache>
            </c:numRef>
          </c:val>
        </c:ser>
        <c:marker val="1"/>
        <c:axId val="75377664"/>
        <c:axId val="75391744"/>
      </c:lineChart>
      <c:catAx>
        <c:axId val="7537766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391744"/>
        <c:crosses val="autoZero"/>
        <c:auto val="1"/>
        <c:lblAlgn val="ctr"/>
        <c:lblOffset val="100"/>
      </c:catAx>
      <c:valAx>
        <c:axId val="753917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377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Wealth_CIV!$B$40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Wealth_CIV!$D$38:$X$38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Wealth_CIV!$D$40:$X$40</c:f>
              <c:numCache>
                <c:formatCode>_(* #,##0_);_(* \(#,##0\);_(* "-"??_);_(@_)</c:formatCode>
                <c:ptCount val="21"/>
                <c:pt idx="0">
                  <c:v>2402.37129588469</c:v>
                </c:pt>
                <c:pt idx="1">
                  <c:v>2298.9453639599446</c:v>
                </c:pt>
                <c:pt idx="2">
                  <c:v>2200.7062242689876</c:v>
                </c:pt>
                <c:pt idx="3">
                  <c:v>2108.9242618213666</c:v>
                </c:pt>
                <c:pt idx="4">
                  <c:v>2033.7243578972693</c:v>
                </c:pt>
                <c:pt idx="5">
                  <c:v>1984.3236219743458</c:v>
                </c:pt>
                <c:pt idx="6">
                  <c:v>1958.881958015897</c:v>
                </c:pt>
                <c:pt idx="7">
                  <c:v>1937.9336820115907</c:v>
                </c:pt>
                <c:pt idx="8">
                  <c:v>1925.4671939046157</c:v>
                </c:pt>
                <c:pt idx="9">
                  <c:v>1923.7201895750557</c:v>
                </c:pt>
                <c:pt idx="10">
                  <c:v>1867.2049606841442</c:v>
                </c:pt>
                <c:pt idx="11">
                  <c:v>1853.0459278820531</c:v>
                </c:pt>
                <c:pt idx="12">
                  <c:v>1843.5089711697688</c:v>
                </c:pt>
                <c:pt idx="13">
                  <c:v>1830.3720384334888</c:v>
                </c:pt>
                <c:pt idx="14">
                  <c:v>1819.2051642946215</c:v>
                </c:pt>
                <c:pt idx="15">
                  <c:v>1802.5392029310487</c:v>
                </c:pt>
                <c:pt idx="16">
                  <c:v>1778.243349101979</c:v>
                </c:pt>
                <c:pt idx="17">
                  <c:v>1764.9115921024481</c:v>
                </c:pt>
                <c:pt idx="18">
                  <c:v>1756.1185162662466</c:v>
                </c:pt>
                <c:pt idx="19">
                  <c:v>1729.6789194180651</c:v>
                </c:pt>
                <c:pt idx="20">
                  <c:v>1699.2848969010729</c:v>
                </c:pt>
              </c:numCache>
            </c:numRef>
          </c:val>
        </c:ser>
        <c:ser>
          <c:idx val="1"/>
          <c:order val="1"/>
          <c:tx>
            <c:strRef>
              <c:f>Wealth_CIV!$B$41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Wealth_CIV!$D$38:$X$38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Wealth_CIV!$D$41:$X$41</c:f>
              <c:numCache>
                <c:formatCode>General</c:formatCode>
                <c:ptCount val="21"/>
                <c:pt idx="0">
                  <c:v>9616.2596153556842</c:v>
                </c:pt>
                <c:pt idx="1">
                  <c:v>9739.8155761215876</c:v>
                </c:pt>
                <c:pt idx="2">
                  <c:v>9863.7274758988697</c:v>
                </c:pt>
                <c:pt idx="3">
                  <c:v>9987.7153194797866</c:v>
                </c:pt>
                <c:pt idx="4">
                  <c:v>10111.878577678626</c:v>
                </c:pt>
                <c:pt idx="5">
                  <c:v>10235.428234178675</c:v>
                </c:pt>
                <c:pt idx="6">
                  <c:v>10327.0328990814</c:v>
                </c:pt>
                <c:pt idx="7">
                  <c:v>10022.283831349599</c:v>
                </c:pt>
                <c:pt idx="8">
                  <c:v>10124.768563215812</c:v>
                </c:pt>
                <c:pt idx="9">
                  <c:v>10227.315274505961</c:v>
                </c:pt>
                <c:pt idx="10">
                  <c:v>10328.221358950597</c:v>
                </c:pt>
                <c:pt idx="11">
                  <c:v>10389.996792135504</c:v>
                </c:pt>
                <c:pt idx="12">
                  <c:v>10454.345093238548</c:v>
                </c:pt>
                <c:pt idx="13">
                  <c:v>10522.890831768069</c:v>
                </c:pt>
                <c:pt idx="14">
                  <c:v>10597.750493327007</c:v>
                </c:pt>
                <c:pt idx="15">
                  <c:v>10678.369995838995</c:v>
                </c:pt>
                <c:pt idx="16">
                  <c:v>10740.014013224993</c:v>
                </c:pt>
                <c:pt idx="17">
                  <c:v>10816.926735201341</c:v>
                </c:pt>
                <c:pt idx="18">
                  <c:v>10903.86765257506</c:v>
                </c:pt>
                <c:pt idx="19">
                  <c:v>10993.771499788334</c:v>
                </c:pt>
                <c:pt idx="20">
                  <c:v>10654.896040700027</c:v>
                </c:pt>
              </c:numCache>
            </c:numRef>
          </c:val>
        </c:ser>
        <c:ser>
          <c:idx val="2"/>
          <c:order val="2"/>
          <c:tx>
            <c:strRef>
              <c:f>Wealth_CIV!$B$42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Wealth_CIV!$D$38:$X$38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Wealth_CIV!$D$42:$X$42</c:f>
              <c:numCache>
                <c:formatCode>_(* #,##0_);_(* \(#,##0\);_(* "-"??_);_(@_)</c:formatCode>
                <c:ptCount val="21"/>
                <c:pt idx="0">
                  <c:v>5772.4777138372783</c:v>
                </c:pt>
                <c:pt idx="1">
                  <c:v>5582.321022952985</c:v>
                </c:pt>
                <c:pt idx="2">
                  <c:v>5413.8537650541921</c:v>
                </c:pt>
                <c:pt idx="3">
                  <c:v>5258.0231722068629</c:v>
                </c:pt>
                <c:pt idx="4">
                  <c:v>5106.8111464845979</c:v>
                </c:pt>
                <c:pt idx="5">
                  <c:v>4962.9602552730239</c:v>
                </c:pt>
                <c:pt idx="6">
                  <c:v>4824.1193419870206</c:v>
                </c:pt>
                <c:pt idx="7">
                  <c:v>4690.6056019731795</c:v>
                </c:pt>
                <c:pt idx="8">
                  <c:v>4572.7486888073608</c:v>
                </c:pt>
                <c:pt idx="9">
                  <c:v>4462.9903546892774</c:v>
                </c:pt>
                <c:pt idx="10">
                  <c:v>4369.8015190187898</c:v>
                </c:pt>
                <c:pt idx="11">
                  <c:v>4287.4426171473197</c:v>
                </c:pt>
                <c:pt idx="12">
                  <c:v>4213.6265955313556</c:v>
                </c:pt>
                <c:pt idx="13">
                  <c:v>4139.9298085269811</c:v>
                </c:pt>
                <c:pt idx="14">
                  <c:v>4087.5659655260351</c:v>
                </c:pt>
                <c:pt idx="15">
                  <c:v>4027.7379983995766</c:v>
                </c:pt>
                <c:pt idx="16">
                  <c:v>3952.1023264394603</c:v>
                </c:pt>
                <c:pt idx="17">
                  <c:v>3885.1018037271065</c:v>
                </c:pt>
                <c:pt idx="18">
                  <c:v>3805.7105517718383</c:v>
                </c:pt>
                <c:pt idx="19">
                  <c:v>3724.936021500509</c:v>
                </c:pt>
                <c:pt idx="20">
                  <c:v>3644.6863785455821</c:v>
                </c:pt>
              </c:numCache>
            </c:numRef>
          </c:val>
        </c:ser>
        <c:overlap val="100"/>
        <c:axId val="77145600"/>
        <c:axId val="77147136"/>
      </c:barChart>
      <c:catAx>
        <c:axId val="7714560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147136"/>
        <c:crosses val="autoZero"/>
        <c:auto val="1"/>
        <c:lblAlgn val="ctr"/>
        <c:lblOffset val="100"/>
      </c:catAx>
      <c:valAx>
        <c:axId val="7714713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14560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Wealth_CIV!$B$67:$B$69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Wealth_CIV!$C$67:$C$69</c:f>
              <c:numCache>
                <c:formatCode>_(* #,##0_);_(* \(#,##0\);_(* "-"??_);_(@_)</c:formatCode>
                <c:ptCount val="3"/>
                <c:pt idx="0">
                  <c:v>11.470536825112649</c:v>
                </c:pt>
                <c:pt idx="1">
                  <c:v>61.727214010183985</c:v>
                </c:pt>
                <c:pt idx="2">
                  <c:v>26.802249164703365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Wealth_CIV!$B$72:$B$75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Wealth_CIV!$C$72:$C$75</c:f>
              <c:numCache>
                <c:formatCode>_(* #,##0_);_(* \(#,##0\);_(* "-"??_);_(@_)</c:formatCode>
                <c:ptCount val="4"/>
                <c:pt idx="0">
                  <c:v>19.92484552579263</c:v>
                </c:pt>
                <c:pt idx="1">
                  <c:v>77.546134289675024</c:v>
                </c:pt>
                <c:pt idx="2">
                  <c:v>2.5290201845323503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222704294169.39325</v>
      </c>
      <c r="E7" s="13">
        <f t="shared" ref="E7:X7" si="0">+E8+E9+E10</f>
        <v>228120412563.60931</v>
      </c>
      <c r="F7" s="13">
        <f t="shared" si="0"/>
        <v>233890929723.82095</v>
      </c>
      <c r="G7" s="13">
        <f t="shared" si="0"/>
        <v>239845413471.25137</v>
      </c>
      <c r="H7" s="13">
        <f t="shared" si="0"/>
        <v>245915082209.81433</v>
      </c>
      <c r="I7" s="13">
        <f t="shared" si="0"/>
        <v>252194102201.82233</v>
      </c>
      <c r="J7" s="13">
        <f t="shared" si="0"/>
        <v>258188910381.17276</v>
      </c>
      <c r="K7" s="13">
        <f t="shared" si="0"/>
        <v>257956666357.29572</v>
      </c>
      <c r="L7" s="13">
        <f t="shared" si="0"/>
        <v>263948972788.80887</v>
      </c>
      <c r="M7" s="13">
        <f t="shared" si="0"/>
        <v>269859777217.42004</v>
      </c>
      <c r="N7" s="13">
        <f t="shared" si="0"/>
        <v>274678859886.49286</v>
      </c>
      <c r="O7" s="13">
        <f t="shared" si="0"/>
        <v>279247240654.7204</v>
      </c>
      <c r="P7" s="13">
        <f t="shared" si="0"/>
        <v>283677953688.71198</v>
      </c>
      <c r="Q7" s="13">
        <f t="shared" si="0"/>
        <v>287896941296.73853</v>
      </c>
      <c r="R7" s="13">
        <f t="shared" si="0"/>
        <v>292655536698.19458</v>
      </c>
      <c r="S7" s="13">
        <f t="shared" si="0"/>
        <v>297501439673.24506</v>
      </c>
      <c r="T7" s="13">
        <f t="shared" si="0"/>
        <v>301835465778.78003</v>
      </c>
      <c r="U7" s="13">
        <f t="shared" si="0"/>
        <v>307054981756.06091</v>
      </c>
      <c r="V7" s="13">
        <f t="shared" si="0"/>
        <v>312634298894.15881</v>
      </c>
      <c r="W7" s="13">
        <f t="shared" si="0"/>
        <v>318276705285.72607</v>
      </c>
      <c r="X7" s="13">
        <f t="shared" si="0"/>
        <v>315782443312.64001</v>
      </c>
    </row>
    <row r="8" spans="1:24" s="22" customFormat="1" ht="15.75">
      <c r="A8" s="19">
        <v>1</v>
      </c>
      <c r="B8" s="20" t="s">
        <v>5</v>
      </c>
      <c r="C8" s="20"/>
      <c r="D8" s="21">
        <v>30072235241.634655</v>
      </c>
      <c r="E8" s="21">
        <v>29761870808.381771</v>
      </c>
      <c r="F8" s="21">
        <v>29449408351.216515</v>
      </c>
      <c r="G8" s="21">
        <v>29145816242.027248</v>
      </c>
      <c r="H8" s="21">
        <v>28988609378.698498</v>
      </c>
      <c r="I8" s="21">
        <v>29124314664.441868</v>
      </c>
      <c r="J8" s="21">
        <v>29559356364.847572</v>
      </c>
      <c r="K8" s="21">
        <v>30022714719.301178</v>
      </c>
      <c r="L8" s="21">
        <v>30573636739.1101</v>
      </c>
      <c r="M8" s="21">
        <v>31246773506.326588</v>
      </c>
      <c r="N8" s="21">
        <v>30961344737.943127</v>
      </c>
      <c r="O8" s="21">
        <v>31303252845.465332</v>
      </c>
      <c r="P8" s="21">
        <v>31672680562.018929</v>
      </c>
      <c r="Q8" s="21">
        <v>31950060947.247787</v>
      </c>
      <c r="R8" s="21">
        <v>32257854900.445934</v>
      </c>
      <c r="S8" s="21">
        <v>32483461638.903465</v>
      </c>
      <c r="T8" s="21">
        <v>32588050272.532524</v>
      </c>
      <c r="U8" s="21">
        <v>32909872289.682693</v>
      </c>
      <c r="V8" s="21">
        <v>33343434561.176838</v>
      </c>
      <c r="W8" s="21">
        <v>33469332062.39146</v>
      </c>
      <c r="X8" s="21">
        <v>33540145438.054001</v>
      </c>
    </row>
    <row r="9" spans="1:24" s="22" customFormat="1" ht="15.75">
      <c r="A9" s="19">
        <v>2</v>
      </c>
      <c r="B9" s="20" t="s">
        <v>38</v>
      </c>
      <c r="C9" s="20"/>
      <c r="D9" s="21">
        <v>120373741474.9263</v>
      </c>
      <c r="E9" s="21">
        <v>126090483670.60097</v>
      </c>
      <c r="F9" s="21">
        <v>131994418473.25601</v>
      </c>
      <c r="G9" s="21">
        <v>138032512902.01883</v>
      </c>
      <c r="H9" s="21">
        <v>144134231876.05942</v>
      </c>
      <c r="I9" s="21">
        <v>150227427278.68726</v>
      </c>
      <c r="J9" s="21">
        <v>155834017668.24316</v>
      </c>
      <c r="K9" s="21">
        <v>155266493945.31458</v>
      </c>
      <c r="L9" s="21">
        <v>160766694493.29321</v>
      </c>
      <c r="M9" s="21">
        <v>166121146771.80487</v>
      </c>
      <c r="N9" s="21">
        <v>171258982681.30728</v>
      </c>
      <c r="O9" s="21">
        <v>175516802769.98132</v>
      </c>
      <c r="P9" s="21">
        <v>179612433571.80383</v>
      </c>
      <c r="Q9" s="21">
        <v>183682331436.81827</v>
      </c>
      <c r="R9" s="21">
        <v>187917616107.59552</v>
      </c>
      <c r="S9" s="21">
        <v>192434329063.03473</v>
      </c>
      <c r="T9" s="21">
        <v>196821271266.06686</v>
      </c>
      <c r="U9" s="21">
        <v>201700571867.32254</v>
      </c>
      <c r="V9" s="21">
        <v>207031811446.51624</v>
      </c>
      <c r="W9" s="21">
        <v>212729764358.96323</v>
      </c>
      <c r="X9" s="21">
        <v>210304207072.12903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72258317452.832306</v>
      </c>
      <c r="E10" s="21">
        <f t="shared" ref="E10:X10" si="1">+E13+E16+E19+E23</f>
        <v>72268058084.626602</v>
      </c>
      <c r="F10" s="21">
        <f t="shared" si="1"/>
        <v>72447102899.348419</v>
      </c>
      <c r="G10" s="21">
        <f t="shared" si="1"/>
        <v>72667084327.205292</v>
      </c>
      <c r="H10" s="21">
        <f t="shared" si="1"/>
        <v>72792240955.056427</v>
      </c>
      <c r="I10" s="21">
        <f t="shared" si="1"/>
        <v>72842360258.693222</v>
      </c>
      <c r="J10" s="21">
        <f t="shared" si="1"/>
        <v>72795536348.082031</v>
      </c>
      <c r="K10" s="21">
        <f t="shared" si="1"/>
        <v>72667457692.679947</v>
      </c>
      <c r="L10" s="21">
        <f t="shared" si="1"/>
        <v>72608641556.405548</v>
      </c>
      <c r="M10" s="21">
        <f t="shared" si="1"/>
        <v>72491856939.288559</v>
      </c>
      <c r="N10" s="21">
        <f t="shared" si="1"/>
        <v>72458532467.242477</v>
      </c>
      <c r="O10" s="21">
        <f t="shared" si="1"/>
        <v>72427185039.273743</v>
      </c>
      <c r="P10" s="21">
        <f t="shared" si="1"/>
        <v>72392839554.889221</v>
      </c>
      <c r="Q10" s="21">
        <f t="shared" si="1"/>
        <v>72264548912.672501</v>
      </c>
      <c r="R10" s="21">
        <f t="shared" si="1"/>
        <v>72480065690.153152</v>
      </c>
      <c r="S10" s="21">
        <f t="shared" si="1"/>
        <v>72583648971.306839</v>
      </c>
      <c r="T10" s="21">
        <f t="shared" si="1"/>
        <v>72426144240.180664</v>
      </c>
      <c r="U10" s="21">
        <f t="shared" si="1"/>
        <v>72444537599.055634</v>
      </c>
      <c r="V10" s="21">
        <f t="shared" si="1"/>
        <v>72259052886.465759</v>
      </c>
      <c r="W10" s="21">
        <f t="shared" si="1"/>
        <v>72077608864.371399</v>
      </c>
      <c r="X10" s="21">
        <f t="shared" si="1"/>
        <v>71938090802.457001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69992170095.788025</v>
      </c>
      <c r="E11" s="38">
        <f t="shared" ref="E11:X11" si="2">+E13+E16</f>
        <v>70007906840.41391</v>
      </c>
      <c r="F11" s="38">
        <f t="shared" si="2"/>
        <v>70191448739.75943</v>
      </c>
      <c r="G11" s="38">
        <f t="shared" si="2"/>
        <v>70412929195.824203</v>
      </c>
      <c r="H11" s="38">
        <f t="shared" si="2"/>
        <v>70558532538.450516</v>
      </c>
      <c r="I11" s="38">
        <f t="shared" si="2"/>
        <v>70632636293.413681</v>
      </c>
      <c r="J11" s="38">
        <f t="shared" si="2"/>
        <v>70633781285.455261</v>
      </c>
      <c r="K11" s="38">
        <f t="shared" si="2"/>
        <v>70561967514.575226</v>
      </c>
      <c r="L11" s="38">
        <f t="shared" si="2"/>
        <v>70563112506.616791</v>
      </c>
      <c r="M11" s="38">
        <f t="shared" si="2"/>
        <v>70491298735.736771</v>
      </c>
      <c r="N11" s="38">
        <f t="shared" si="2"/>
        <v>70492443727.778351</v>
      </c>
      <c r="O11" s="38">
        <f t="shared" si="2"/>
        <v>70494074920.383392</v>
      </c>
      <c r="P11" s="38">
        <f t="shared" si="2"/>
        <v>70495706112.988434</v>
      </c>
      <c r="Q11" s="38">
        <f t="shared" si="2"/>
        <v>70424378542.671875</v>
      </c>
      <c r="R11" s="38">
        <f t="shared" si="2"/>
        <v>70717844786.963272</v>
      </c>
      <c r="S11" s="38">
        <f t="shared" si="2"/>
        <v>70938352268.333084</v>
      </c>
      <c r="T11" s="38">
        <f t="shared" si="2"/>
        <v>70966727034.986374</v>
      </c>
      <c r="U11" s="38">
        <f t="shared" si="2"/>
        <v>71141019327.482834</v>
      </c>
      <c r="V11" s="38">
        <f t="shared" si="2"/>
        <v>71132914712.675323</v>
      </c>
      <c r="W11" s="38">
        <f t="shared" si="2"/>
        <v>71124810097.867828</v>
      </c>
      <c r="X11" s="38">
        <f t="shared" si="2"/>
        <v>71116705483.060318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2266147357.0442853</v>
      </c>
      <c r="E12" s="38">
        <f t="shared" ref="E12:X12" si="3">+E23+E19</f>
        <v>2260151244.2126899</v>
      </c>
      <c r="F12" s="38">
        <f t="shared" si="3"/>
        <v>2255654159.5889931</v>
      </c>
      <c r="G12" s="38">
        <f t="shared" si="3"/>
        <v>2254155131.3810945</v>
      </c>
      <c r="H12" s="38">
        <f t="shared" si="3"/>
        <v>2233708416.605917</v>
      </c>
      <c r="I12" s="38">
        <f t="shared" si="3"/>
        <v>2209723965.2795339</v>
      </c>
      <c r="J12" s="38">
        <f t="shared" si="3"/>
        <v>2161755062.6267681</v>
      </c>
      <c r="K12" s="38">
        <f t="shared" si="3"/>
        <v>2105490178.1047194</v>
      </c>
      <c r="L12" s="38">
        <f t="shared" si="3"/>
        <v>2045529049.7887621</v>
      </c>
      <c r="M12" s="38">
        <f t="shared" si="3"/>
        <v>2000558203.5517938</v>
      </c>
      <c r="N12" s="38">
        <f t="shared" si="3"/>
        <v>1966088739.4641335</v>
      </c>
      <c r="O12" s="38">
        <f t="shared" si="3"/>
        <v>1933110118.890357</v>
      </c>
      <c r="P12" s="38">
        <f t="shared" si="3"/>
        <v>1897133441.9007826</v>
      </c>
      <c r="Q12" s="38">
        <f t="shared" si="3"/>
        <v>1840170370.0006232</v>
      </c>
      <c r="R12" s="38">
        <f t="shared" si="3"/>
        <v>1762220903.1898782</v>
      </c>
      <c r="S12" s="38">
        <f t="shared" si="3"/>
        <v>1645296702.9737613</v>
      </c>
      <c r="T12" s="38">
        <f t="shared" si="3"/>
        <v>1459417205.194293</v>
      </c>
      <c r="U12" s="38">
        <f t="shared" si="3"/>
        <v>1303518271.5728035</v>
      </c>
      <c r="V12" s="38">
        <f t="shared" si="3"/>
        <v>1126138173.7904298</v>
      </c>
      <c r="W12" s="38">
        <f t="shared" si="3"/>
        <v>952798766.50357616</v>
      </c>
      <c r="X12" s="38">
        <f t="shared" si="3"/>
        <v>821385319.39667785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13811093821.056795</v>
      </c>
      <c r="E13" s="13">
        <f t="shared" ref="E13:X13" si="4">+E14+E15</f>
        <v>13825685573.641113</v>
      </c>
      <c r="F13" s="13">
        <f t="shared" si="4"/>
        <v>14008082480.945084</v>
      </c>
      <c r="G13" s="13">
        <f t="shared" si="4"/>
        <v>14228417944.968285</v>
      </c>
      <c r="H13" s="13">
        <f t="shared" si="4"/>
        <v>14372876295.55303</v>
      </c>
      <c r="I13" s="13">
        <f t="shared" si="4"/>
        <v>14445835058.474619</v>
      </c>
      <c r="J13" s="13">
        <f t="shared" si="4"/>
        <v>14445835058.474619</v>
      </c>
      <c r="K13" s="13">
        <f t="shared" si="4"/>
        <v>14372876295.55303</v>
      </c>
      <c r="L13" s="13">
        <f t="shared" si="4"/>
        <v>14372876295.55303</v>
      </c>
      <c r="M13" s="13">
        <f t="shared" si="4"/>
        <v>14299917532.631441</v>
      </c>
      <c r="N13" s="13">
        <f t="shared" si="4"/>
        <v>14299917532.631441</v>
      </c>
      <c r="O13" s="13">
        <f t="shared" si="4"/>
        <v>14299917532.631441</v>
      </c>
      <c r="P13" s="13">
        <f t="shared" si="4"/>
        <v>14299917532.631441</v>
      </c>
      <c r="Q13" s="13">
        <f t="shared" si="4"/>
        <v>14226958769.709852</v>
      </c>
      <c r="R13" s="13">
        <f t="shared" si="4"/>
        <v>14518793821.396208</v>
      </c>
      <c r="S13" s="13">
        <f t="shared" si="4"/>
        <v>14737670110.160975</v>
      </c>
      <c r="T13" s="13">
        <f t="shared" si="4"/>
        <v>14774149491.621769</v>
      </c>
      <c r="U13" s="13">
        <f t="shared" si="4"/>
        <v>14956546398.925741</v>
      </c>
      <c r="V13" s="13">
        <f t="shared" si="4"/>
        <v>14956546398.925741</v>
      </c>
      <c r="W13" s="13">
        <f t="shared" si="4"/>
        <v>14956546398.925741</v>
      </c>
      <c r="X13" s="13">
        <f t="shared" si="4"/>
        <v>14956546398.925741</v>
      </c>
    </row>
    <row r="14" spans="1:24" ht="15.75">
      <c r="A14" s="8" t="s">
        <v>43</v>
      </c>
      <c r="B14" s="2" t="s">
        <v>27</v>
      </c>
      <c r="C14" s="10"/>
      <c r="D14" s="11">
        <v>4326454641.250227</v>
      </c>
      <c r="E14" s="11">
        <v>4341046393.8345442</v>
      </c>
      <c r="F14" s="11">
        <v>4523443301.1385164</v>
      </c>
      <c r="G14" s="11">
        <v>4743778765.1617155</v>
      </c>
      <c r="H14" s="11">
        <v>4888237115.7464619</v>
      </c>
      <c r="I14" s="11">
        <v>4961195878.6680508</v>
      </c>
      <c r="J14" s="11">
        <v>4961195878.6680508</v>
      </c>
      <c r="K14" s="11">
        <v>4888237115.7464619</v>
      </c>
      <c r="L14" s="11">
        <v>4888237115.7464619</v>
      </c>
      <c r="M14" s="11">
        <v>4815278352.824873</v>
      </c>
      <c r="N14" s="11">
        <v>4815278352.824873</v>
      </c>
      <c r="O14" s="11">
        <v>4815278352.824873</v>
      </c>
      <c r="P14" s="11">
        <v>4815278352.824873</v>
      </c>
      <c r="Q14" s="11">
        <v>4742319589.9032841</v>
      </c>
      <c r="R14" s="11">
        <v>4888237115.7464619</v>
      </c>
      <c r="S14" s="11">
        <v>5107113404.5112286</v>
      </c>
      <c r="T14" s="11">
        <v>5143592785.972023</v>
      </c>
      <c r="U14" s="11">
        <v>5325989693.2759953</v>
      </c>
      <c r="V14" s="11">
        <v>5325989693.2759953</v>
      </c>
      <c r="W14" s="11">
        <v>5325989693.2759953</v>
      </c>
      <c r="X14" s="11">
        <v>5325989693.2759953</v>
      </c>
    </row>
    <row r="15" spans="1:24" ht="15.75">
      <c r="A15" s="8" t="s">
        <v>47</v>
      </c>
      <c r="B15" s="2" t="s">
        <v>6</v>
      </c>
      <c r="C15" s="10"/>
      <c r="D15" s="11">
        <v>9484639179.8065681</v>
      </c>
      <c r="E15" s="11">
        <v>9484639179.8065681</v>
      </c>
      <c r="F15" s="11">
        <v>9484639179.8065681</v>
      </c>
      <c r="G15" s="11">
        <v>9484639179.8065681</v>
      </c>
      <c r="H15" s="11">
        <v>9484639179.8065681</v>
      </c>
      <c r="I15" s="11">
        <v>9484639179.8065681</v>
      </c>
      <c r="J15" s="11">
        <v>9484639179.8065681</v>
      </c>
      <c r="K15" s="11">
        <v>9484639179.8065681</v>
      </c>
      <c r="L15" s="11">
        <v>9484639179.8065681</v>
      </c>
      <c r="M15" s="11">
        <v>9484639179.8065681</v>
      </c>
      <c r="N15" s="11">
        <v>9484639179.8065681</v>
      </c>
      <c r="O15" s="11">
        <v>9484639179.8065681</v>
      </c>
      <c r="P15" s="11">
        <v>9484639179.8065681</v>
      </c>
      <c r="Q15" s="11">
        <v>9484639179.8065681</v>
      </c>
      <c r="R15" s="11">
        <v>9630556705.6497459</v>
      </c>
      <c r="S15" s="11">
        <v>9630556705.6497459</v>
      </c>
      <c r="T15" s="11">
        <v>9630556705.6497459</v>
      </c>
      <c r="U15" s="11">
        <v>9630556705.6497459</v>
      </c>
      <c r="V15" s="11">
        <v>9630556705.6497459</v>
      </c>
      <c r="W15" s="11">
        <v>9630556705.6497459</v>
      </c>
      <c r="X15" s="11">
        <v>9630556705.6497459</v>
      </c>
    </row>
    <row r="16" spans="1:24" ht="15.75">
      <c r="A16" s="15" t="s">
        <v>44</v>
      </c>
      <c r="B16" s="10" t="s">
        <v>11</v>
      </c>
      <c r="C16" s="10"/>
      <c r="D16" s="13">
        <f>+D17+D18</f>
        <v>56181076274.731224</v>
      </c>
      <c r="E16" s="13">
        <f t="shared" ref="E16:X16" si="5">+E17+E18</f>
        <v>56182221266.772789</v>
      </c>
      <c r="F16" s="13">
        <f t="shared" si="5"/>
        <v>56183366258.814354</v>
      </c>
      <c r="G16" s="13">
        <f t="shared" si="5"/>
        <v>56184511250.855919</v>
      </c>
      <c r="H16" s="13">
        <f t="shared" si="5"/>
        <v>56185656242.897491</v>
      </c>
      <c r="I16" s="13">
        <f t="shared" si="5"/>
        <v>56186801234.939056</v>
      </c>
      <c r="J16" s="13">
        <f t="shared" si="5"/>
        <v>56187946226.980637</v>
      </c>
      <c r="K16" s="13">
        <f t="shared" si="5"/>
        <v>56189091219.022202</v>
      </c>
      <c r="L16" s="13">
        <f t="shared" si="5"/>
        <v>56190236211.063766</v>
      </c>
      <c r="M16" s="13">
        <f t="shared" si="5"/>
        <v>56191381203.105331</v>
      </c>
      <c r="N16" s="13">
        <f t="shared" si="5"/>
        <v>56192526195.146912</v>
      </c>
      <c r="O16" s="13">
        <f t="shared" si="5"/>
        <v>56194157387.751945</v>
      </c>
      <c r="P16" s="13">
        <f t="shared" si="5"/>
        <v>56195788580.356987</v>
      </c>
      <c r="Q16" s="13">
        <f t="shared" si="5"/>
        <v>56197419772.962021</v>
      </c>
      <c r="R16" s="13">
        <f t="shared" si="5"/>
        <v>56199050965.567062</v>
      </c>
      <c r="S16" s="13">
        <f t="shared" si="5"/>
        <v>56200682158.172104</v>
      </c>
      <c r="T16" s="13">
        <f t="shared" si="5"/>
        <v>56192577543.364601</v>
      </c>
      <c r="U16" s="13">
        <f t="shared" si="5"/>
        <v>56184472928.557091</v>
      </c>
      <c r="V16" s="13">
        <f t="shared" si="5"/>
        <v>56176368313.749588</v>
      </c>
      <c r="W16" s="13">
        <f t="shared" si="5"/>
        <v>56168263698.942093</v>
      </c>
      <c r="X16" s="13">
        <f t="shared" si="5"/>
        <v>56160159084.134583</v>
      </c>
    </row>
    <row r="17" spans="1:24">
      <c r="A17" s="8" t="s">
        <v>45</v>
      </c>
      <c r="B17" s="2" t="s">
        <v>7</v>
      </c>
      <c r="C17" s="2"/>
      <c r="D17" s="14">
        <v>14080167861.100096</v>
      </c>
      <c r="E17" s="14">
        <v>14081731018.700005</v>
      </c>
      <c r="F17" s="14">
        <v>14083294176.299913</v>
      </c>
      <c r="G17" s="14">
        <v>14084857333.89982</v>
      </c>
      <c r="H17" s="14">
        <v>14086420491.499729</v>
      </c>
      <c r="I17" s="14">
        <v>14087983649.099638</v>
      </c>
      <c r="J17" s="14">
        <v>14089546806.699543</v>
      </c>
      <c r="K17" s="14">
        <v>14091109964.299452</v>
      </c>
      <c r="L17" s="14">
        <v>14092673121.899361</v>
      </c>
      <c r="M17" s="14">
        <v>14094236279.499269</v>
      </c>
      <c r="N17" s="14">
        <v>14095799437.099178</v>
      </c>
      <c r="O17" s="14">
        <v>14096594298.587538</v>
      </c>
      <c r="P17" s="14">
        <v>14097389160.075899</v>
      </c>
      <c r="Q17" s="14">
        <v>14098184021.564259</v>
      </c>
      <c r="R17" s="14">
        <v>14098978883.052622</v>
      </c>
      <c r="S17" s="14">
        <v>14099773744.540979</v>
      </c>
      <c r="T17" s="14">
        <v>14093341791.966833</v>
      </c>
      <c r="U17" s="14">
        <v>14086909839.392687</v>
      </c>
      <c r="V17" s="14">
        <v>14080477886.818544</v>
      </c>
      <c r="W17" s="14">
        <v>14074045934.244396</v>
      </c>
      <c r="X17" s="14">
        <v>14067613981.670248</v>
      </c>
    </row>
    <row r="18" spans="1:24">
      <c r="A18" s="8" t="s">
        <v>46</v>
      </c>
      <c r="B18" s="2" t="s">
        <v>62</v>
      </c>
      <c r="C18" s="2"/>
      <c r="D18" s="14">
        <v>42100908413.631126</v>
      </c>
      <c r="E18" s="14">
        <v>42100490248.072784</v>
      </c>
      <c r="F18" s="14">
        <v>42100072082.514442</v>
      </c>
      <c r="G18" s="14">
        <v>42099653916.9561</v>
      </c>
      <c r="H18" s="14">
        <v>42099235751.397766</v>
      </c>
      <c r="I18" s="14">
        <v>42098817585.839417</v>
      </c>
      <c r="J18" s="14">
        <v>42098399420.28109</v>
      </c>
      <c r="K18" s="14">
        <v>42097981254.722748</v>
      </c>
      <c r="L18" s="14">
        <v>42097563089.164406</v>
      </c>
      <c r="M18" s="14">
        <v>42097144923.606064</v>
      </c>
      <c r="N18" s="14">
        <v>42096726758.047729</v>
      </c>
      <c r="O18" s="14">
        <v>42097563089.164406</v>
      </c>
      <c r="P18" s="14">
        <v>42098399420.28109</v>
      </c>
      <c r="Q18" s="14">
        <v>42099235751.397766</v>
      </c>
      <c r="R18" s="14">
        <v>42100072082.514442</v>
      </c>
      <c r="S18" s="14">
        <v>42100908413.631126</v>
      </c>
      <c r="T18" s="14">
        <v>42099235751.397766</v>
      </c>
      <c r="U18" s="14">
        <v>42097563089.164406</v>
      </c>
      <c r="V18" s="14">
        <v>42095890426.931046</v>
      </c>
      <c r="W18" s="14">
        <v>42094217764.697693</v>
      </c>
      <c r="X18" s="14">
        <v>42092545102.464333</v>
      </c>
    </row>
    <row r="19" spans="1:24" ht="15.75">
      <c r="A19" s="15" t="s">
        <v>48</v>
      </c>
      <c r="B19" s="10" t="s">
        <v>12</v>
      </c>
      <c r="C19" s="10"/>
      <c r="D19" s="13">
        <f>+D20+D21+D22</f>
        <v>2266147357.0442853</v>
      </c>
      <c r="E19" s="13">
        <f t="shared" ref="E19:X19" si="6">+E20+E21+E22</f>
        <v>2260151244.2126899</v>
      </c>
      <c r="F19" s="13">
        <f t="shared" si="6"/>
        <v>2255654159.5889931</v>
      </c>
      <c r="G19" s="13">
        <f t="shared" si="6"/>
        <v>2254155131.3810945</v>
      </c>
      <c r="H19" s="13">
        <f t="shared" si="6"/>
        <v>2233708416.605917</v>
      </c>
      <c r="I19" s="13">
        <f t="shared" si="6"/>
        <v>2209723965.2795339</v>
      </c>
      <c r="J19" s="13">
        <f t="shared" si="6"/>
        <v>2161755062.6267681</v>
      </c>
      <c r="K19" s="13">
        <f t="shared" si="6"/>
        <v>2105490178.1047194</v>
      </c>
      <c r="L19" s="13">
        <f t="shared" si="6"/>
        <v>2045529049.7887621</v>
      </c>
      <c r="M19" s="13">
        <f t="shared" si="6"/>
        <v>2000558203.5517938</v>
      </c>
      <c r="N19" s="13">
        <f t="shared" si="6"/>
        <v>1966088739.4641335</v>
      </c>
      <c r="O19" s="13">
        <f t="shared" si="6"/>
        <v>1933110118.890357</v>
      </c>
      <c r="P19" s="13">
        <f t="shared" si="6"/>
        <v>1897133441.9007826</v>
      </c>
      <c r="Q19" s="13">
        <f t="shared" si="6"/>
        <v>1840170370.0006232</v>
      </c>
      <c r="R19" s="13">
        <f t="shared" si="6"/>
        <v>1762220903.1898782</v>
      </c>
      <c r="S19" s="13">
        <f t="shared" si="6"/>
        <v>1645296702.9737613</v>
      </c>
      <c r="T19" s="13">
        <f t="shared" si="6"/>
        <v>1459417205.194293</v>
      </c>
      <c r="U19" s="13">
        <f t="shared" si="6"/>
        <v>1303518271.5728035</v>
      </c>
      <c r="V19" s="13">
        <f t="shared" si="6"/>
        <v>1126138173.7904298</v>
      </c>
      <c r="W19" s="13">
        <f t="shared" si="6"/>
        <v>952798766.50357616</v>
      </c>
      <c r="X19" s="13">
        <f t="shared" si="6"/>
        <v>821385319.39667785</v>
      </c>
    </row>
    <row r="20" spans="1:24" s="16" customFormat="1">
      <c r="A20" s="8" t="s">
        <v>59</v>
      </c>
      <c r="B20" s="2" t="s">
        <v>13</v>
      </c>
      <c r="C20" s="2"/>
      <c r="D20" s="11">
        <v>2266147357.0442853</v>
      </c>
      <c r="E20" s="11">
        <v>2260151244.2126899</v>
      </c>
      <c r="F20" s="11">
        <v>2255654159.5889931</v>
      </c>
      <c r="G20" s="11">
        <v>2254155131.3810945</v>
      </c>
      <c r="H20" s="11">
        <v>2233708416.605917</v>
      </c>
      <c r="I20" s="11">
        <v>2209723965.2795339</v>
      </c>
      <c r="J20" s="11">
        <v>2161755062.6267681</v>
      </c>
      <c r="K20" s="11">
        <v>2105490178.1047194</v>
      </c>
      <c r="L20" s="11">
        <v>2045529049.7887621</v>
      </c>
      <c r="M20" s="11">
        <v>2000558203.5517938</v>
      </c>
      <c r="N20" s="11">
        <v>1966088739.4641335</v>
      </c>
      <c r="O20" s="11">
        <v>1933110118.890357</v>
      </c>
      <c r="P20" s="11">
        <v>1897133441.9007826</v>
      </c>
      <c r="Q20" s="11">
        <v>1840170370.0006232</v>
      </c>
      <c r="R20" s="11">
        <v>1762220903.1898782</v>
      </c>
      <c r="S20" s="11">
        <v>1645296702.9737613</v>
      </c>
      <c r="T20" s="11">
        <v>1459417205.194293</v>
      </c>
      <c r="U20" s="11">
        <v>1303518271.5728035</v>
      </c>
      <c r="V20" s="11">
        <v>1126138173.7904298</v>
      </c>
      <c r="W20" s="11">
        <v>952798766.50357616</v>
      </c>
      <c r="X20" s="11">
        <v>821385319.39667785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12814626897.11157</v>
      </c>
      <c r="E35" s="11">
        <v>12821883197.732809</v>
      </c>
      <c r="F35" s="11">
        <v>12742063890.89916</v>
      </c>
      <c r="G35" s="11">
        <v>12691269786.55047</v>
      </c>
      <c r="H35" s="11">
        <v>12963381059.84701</v>
      </c>
      <c r="I35" s="11">
        <v>13877674938.123369</v>
      </c>
      <c r="J35" s="11">
        <v>14813737718.263451</v>
      </c>
      <c r="K35" s="11">
        <v>15655403283.62182</v>
      </c>
      <c r="L35" s="11">
        <v>16458345600.71493</v>
      </c>
      <c r="M35" s="11">
        <v>16778174306.896749</v>
      </c>
      <c r="N35" s="11">
        <v>16330485955.618349</v>
      </c>
      <c r="O35" s="11">
        <v>16346816441.573971</v>
      </c>
      <c r="P35" s="11">
        <v>16085267378.50878</v>
      </c>
      <c r="Q35" s="11">
        <v>15811817833.07559</v>
      </c>
      <c r="R35" s="11">
        <v>16064806918.401979</v>
      </c>
      <c r="S35" s="11">
        <v>16353973442.935749</v>
      </c>
      <c r="T35" s="11">
        <v>16550221124.24868</v>
      </c>
      <c r="U35" s="11">
        <v>16930876210.10899</v>
      </c>
      <c r="V35" s="11">
        <v>17574249506.0909</v>
      </c>
      <c r="W35" s="11">
        <v>17574249506.0909</v>
      </c>
      <c r="X35" s="11">
        <v>18025591864.146622</v>
      </c>
    </row>
    <row r="36" spans="1:24" ht="15.75">
      <c r="A36" s="25">
        <v>5</v>
      </c>
      <c r="B36" s="9" t="s">
        <v>9</v>
      </c>
      <c r="C36" s="10"/>
      <c r="D36" s="11">
        <v>12517729.999999998</v>
      </c>
      <c r="E36" s="11">
        <v>12945880.000000002</v>
      </c>
      <c r="F36" s="11">
        <v>13381799</v>
      </c>
      <c r="G36" s="11">
        <v>13820229.000000002</v>
      </c>
      <c r="H36" s="11">
        <v>14253952</v>
      </c>
      <c r="I36" s="11">
        <v>14677200</v>
      </c>
      <c r="J36" s="11">
        <v>15089911.999999996</v>
      </c>
      <c r="K36" s="11">
        <v>15492127</v>
      </c>
      <c r="L36" s="11">
        <v>15878554.999999998</v>
      </c>
      <c r="M36" s="11">
        <v>16242889</v>
      </c>
      <c r="N36" s="11">
        <v>16581653.000000002</v>
      </c>
      <c r="O36" s="11">
        <v>16892864</v>
      </c>
      <c r="P36" s="11">
        <v>17180649.000000007</v>
      </c>
      <c r="Q36" s="11">
        <v>17455500.999999993</v>
      </c>
      <c r="R36" s="11">
        <v>17731839.999999996</v>
      </c>
      <c r="S36" s="11">
        <v>18020945.999999996</v>
      </c>
      <c r="T36" s="11">
        <v>18325978.999999993</v>
      </c>
      <c r="U36" s="11">
        <v>18646754</v>
      </c>
      <c r="V36" s="11">
        <v>18987007</v>
      </c>
      <c r="W36" s="11">
        <v>19350025.999999996</v>
      </c>
      <c r="X36" s="11">
        <v>19737800.000000004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17791.108625077653</v>
      </c>
      <c r="E39" s="11">
        <f t="shared" si="8"/>
        <v>17621.081963034518</v>
      </c>
      <c r="F39" s="11">
        <f t="shared" si="8"/>
        <v>17478.287465222049</v>
      </c>
      <c r="G39" s="11">
        <f t="shared" si="8"/>
        <v>17354.662753508015</v>
      </c>
      <c r="H39" s="11">
        <f t="shared" si="8"/>
        <v>17252.414082060492</v>
      </c>
      <c r="I39" s="11">
        <f t="shared" si="8"/>
        <v>17182.712111426044</v>
      </c>
      <c r="J39" s="11">
        <f t="shared" si="8"/>
        <v>17110.034199084315</v>
      </c>
      <c r="K39" s="11">
        <f t="shared" si="8"/>
        <v>16650.82311533437</v>
      </c>
      <c r="L39" s="11">
        <f t="shared" si="8"/>
        <v>16622.984445927788</v>
      </c>
      <c r="M39" s="11">
        <f t="shared" si="8"/>
        <v>16614.025818770297</v>
      </c>
      <c r="N39" s="11">
        <f t="shared" si="8"/>
        <v>16565.227838653529</v>
      </c>
      <c r="O39" s="11">
        <f t="shared" si="8"/>
        <v>16530.485337164875</v>
      </c>
      <c r="P39" s="11">
        <f t="shared" si="8"/>
        <v>16511.480659939672</v>
      </c>
      <c r="Q39" s="11">
        <f t="shared" si="8"/>
        <v>16493.192678728537</v>
      </c>
      <c r="R39" s="11">
        <f t="shared" si="8"/>
        <v>16504.521623147662</v>
      </c>
      <c r="S39" s="11">
        <f t="shared" si="8"/>
        <v>16508.647197169623</v>
      </c>
      <c r="T39" s="11">
        <f t="shared" si="8"/>
        <v>16470.359688766432</v>
      </c>
      <c r="U39" s="11">
        <f t="shared" si="8"/>
        <v>16466.940131030897</v>
      </c>
      <c r="V39" s="11">
        <f t="shared" si="8"/>
        <v>16465.696720613145</v>
      </c>
      <c r="W39" s="11">
        <f t="shared" si="8"/>
        <v>16448.386440706909</v>
      </c>
      <c r="X39" s="11">
        <f t="shared" si="8"/>
        <v>15998.867316146681</v>
      </c>
    </row>
    <row r="40" spans="1:24" ht="15.75">
      <c r="B40" s="20" t="s">
        <v>5</v>
      </c>
      <c r="C40" s="7"/>
      <c r="D40" s="11">
        <f t="shared" ref="D40:X40" si="9">+D8/D36</f>
        <v>2402.37129588469</v>
      </c>
      <c r="E40" s="11">
        <f t="shared" si="9"/>
        <v>2298.9453639599446</v>
      </c>
      <c r="F40" s="11">
        <f t="shared" si="9"/>
        <v>2200.7062242689876</v>
      </c>
      <c r="G40" s="11">
        <f t="shared" si="9"/>
        <v>2108.9242618213666</v>
      </c>
      <c r="H40" s="11">
        <f t="shared" si="9"/>
        <v>2033.7243578972693</v>
      </c>
      <c r="I40" s="11">
        <f t="shared" si="9"/>
        <v>1984.3236219743458</v>
      </c>
      <c r="J40" s="11">
        <f t="shared" si="9"/>
        <v>1958.881958015897</v>
      </c>
      <c r="K40" s="11">
        <f t="shared" si="9"/>
        <v>1937.9336820115907</v>
      </c>
      <c r="L40" s="11">
        <f t="shared" si="9"/>
        <v>1925.4671939046157</v>
      </c>
      <c r="M40" s="11">
        <f t="shared" si="9"/>
        <v>1923.7201895750557</v>
      </c>
      <c r="N40" s="11">
        <f t="shared" si="9"/>
        <v>1867.2049606841442</v>
      </c>
      <c r="O40" s="11">
        <f t="shared" si="9"/>
        <v>1853.0459278820531</v>
      </c>
      <c r="P40" s="11">
        <f t="shared" si="9"/>
        <v>1843.5089711697688</v>
      </c>
      <c r="Q40" s="11">
        <f t="shared" si="9"/>
        <v>1830.3720384334888</v>
      </c>
      <c r="R40" s="11">
        <f t="shared" si="9"/>
        <v>1819.2051642946215</v>
      </c>
      <c r="S40" s="11">
        <f t="shared" si="9"/>
        <v>1802.5392029310487</v>
      </c>
      <c r="T40" s="11">
        <f t="shared" si="9"/>
        <v>1778.243349101979</v>
      </c>
      <c r="U40" s="11">
        <f t="shared" si="9"/>
        <v>1764.9115921024481</v>
      </c>
      <c r="V40" s="11">
        <f t="shared" si="9"/>
        <v>1756.1185162662466</v>
      </c>
      <c r="W40" s="11">
        <f t="shared" si="9"/>
        <v>1729.6789194180651</v>
      </c>
      <c r="X40" s="11">
        <f t="shared" si="9"/>
        <v>1699.2848969010729</v>
      </c>
    </row>
    <row r="41" spans="1:24" ht="15.75">
      <c r="B41" s="20" t="s">
        <v>38</v>
      </c>
      <c r="C41" s="7"/>
      <c r="D41" s="37">
        <f>+D9/D36</f>
        <v>9616.2596153556842</v>
      </c>
      <c r="E41" s="37">
        <f t="shared" ref="E41:X41" si="10">+E9/E36</f>
        <v>9739.8155761215876</v>
      </c>
      <c r="F41" s="37">
        <f t="shared" si="10"/>
        <v>9863.7274758988697</v>
      </c>
      <c r="G41" s="37">
        <f t="shared" si="10"/>
        <v>9987.7153194797866</v>
      </c>
      <c r="H41" s="37">
        <f t="shared" si="10"/>
        <v>10111.878577678626</v>
      </c>
      <c r="I41" s="37">
        <f t="shared" si="10"/>
        <v>10235.428234178675</v>
      </c>
      <c r="J41" s="37">
        <f t="shared" si="10"/>
        <v>10327.0328990814</v>
      </c>
      <c r="K41" s="37">
        <f t="shared" si="10"/>
        <v>10022.283831349599</v>
      </c>
      <c r="L41" s="37">
        <f t="shared" si="10"/>
        <v>10124.768563215812</v>
      </c>
      <c r="M41" s="37">
        <f t="shared" si="10"/>
        <v>10227.315274505961</v>
      </c>
      <c r="N41" s="37">
        <f t="shared" si="10"/>
        <v>10328.221358950597</v>
      </c>
      <c r="O41" s="37">
        <f t="shared" si="10"/>
        <v>10389.996792135504</v>
      </c>
      <c r="P41" s="37">
        <f t="shared" si="10"/>
        <v>10454.345093238548</v>
      </c>
      <c r="Q41" s="37">
        <f t="shared" si="10"/>
        <v>10522.890831768069</v>
      </c>
      <c r="R41" s="37">
        <f t="shared" si="10"/>
        <v>10597.750493327007</v>
      </c>
      <c r="S41" s="37">
        <f t="shared" si="10"/>
        <v>10678.369995838995</v>
      </c>
      <c r="T41" s="37">
        <f t="shared" si="10"/>
        <v>10740.014013224993</v>
      </c>
      <c r="U41" s="37">
        <f t="shared" si="10"/>
        <v>10816.926735201341</v>
      </c>
      <c r="V41" s="37">
        <f t="shared" si="10"/>
        <v>10903.86765257506</v>
      </c>
      <c r="W41" s="37">
        <f t="shared" si="10"/>
        <v>10993.771499788334</v>
      </c>
      <c r="X41" s="37">
        <f t="shared" si="10"/>
        <v>10654.896040700027</v>
      </c>
    </row>
    <row r="42" spans="1:24" ht="15.75">
      <c r="B42" s="20" t="s">
        <v>10</v>
      </c>
      <c r="C42" s="9"/>
      <c r="D42" s="11">
        <f t="shared" ref="D42:X42" si="11">+D10/D36</f>
        <v>5772.4777138372783</v>
      </c>
      <c r="E42" s="11">
        <f t="shared" si="11"/>
        <v>5582.321022952985</v>
      </c>
      <c r="F42" s="11">
        <f t="shared" si="11"/>
        <v>5413.8537650541921</v>
      </c>
      <c r="G42" s="11">
        <f t="shared" si="11"/>
        <v>5258.0231722068629</v>
      </c>
      <c r="H42" s="11">
        <f t="shared" si="11"/>
        <v>5106.8111464845979</v>
      </c>
      <c r="I42" s="11">
        <f t="shared" si="11"/>
        <v>4962.9602552730239</v>
      </c>
      <c r="J42" s="11">
        <f t="shared" si="11"/>
        <v>4824.1193419870206</v>
      </c>
      <c r="K42" s="11">
        <f t="shared" si="11"/>
        <v>4690.6056019731795</v>
      </c>
      <c r="L42" s="11">
        <f t="shared" si="11"/>
        <v>4572.7486888073608</v>
      </c>
      <c r="M42" s="11">
        <f t="shared" si="11"/>
        <v>4462.9903546892774</v>
      </c>
      <c r="N42" s="11">
        <f t="shared" si="11"/>
        <v>4369.8015190187898</v>
      </c>
      <c r="O42" s="11">
        <f t="shared" si="11"/>
        <v>4287.4426171473197</v>
      </c>
      <c r="P42" s="11">
        <f t="shared" si="11"/>
        <v>4213.6265955313556</v>
      </c>
      <c r="Q42" s="11">
        <f t="shared" si="11"/>
        <v>4139.9298085269811</v>
      </c>
      <c r="R42" s="11">
        <f t="shared" si="11"/>
        <v>4087.5659655260351</v>
      </c>
      <c r="S42" s="11">
        <f t="shared" si="11"/>
        <v>4027.7379983995766</v>
      </c>
      <c r="T42" s="11">
        <f t="shared" si="11"/>
        <v>3952.1023264394603</v>
      </c>
      <c r="U42" s="11">
        <f t="shared" si="11"/>
        <v>3885.1018037271065</v>
      </c>
      <c r="V42" s="11">
        <f t="shared" si="11"/>
        <v>3805.7105517718383</v>
      </c>
      <c r="W42" s="11">
        <f t="shared" si="11"/>
        <v>3724.936021500509</v>
      </c>
      <c r="X42" s="11">
        <f t="shared" si="11"/>
        <v>3644.6863785455821</v>
      </c>
    </row>
    <row r="43" spans="1:24" ht="15.75">
      <c r="B43" s="26" t="s">
        <v>32</v>
      </c>
      <c r="C43" s="9"/>
      <c r="D43" s="11">
        <f t="shared" ref="D43:X43" si="12">+D11/D36</f>
        <v>5591.4427053298032</v>
      </c>
      <c r="E43" s="11">
        <f t="shared" si="12"/>
        <v>5407.7364258292137</v>
      </c>
      <c r="F43" s="11">
        <f t="shared" si="12"/>
        <v>5245.2924109650303</v>
      </c>
      <c r="G43" s="11">
        <f t="shared" si="12"/>
        <v>5094.9176888331003</v>
      </c>
      <c r="H43" s="11">
        <f t="shared" si="12"/>
        <v>4950.1031390066782</v>
      </c>
      <c r="I43" s="11">
        <f t="shared" si="12"/>
        <v>4812.4053834119368</v>
      </c>
      <c r="J43" s="11">
        <f t="shared" si="12"/>
        <v>4680.8610471323673</v>
      </c>
      <c r="K43" s="11">
        <f t="shared" si="12"/>
        <v>4554.6984939237345</v>
      </c>
      <c r="L43" s="11">
        <f t="shared" si="12"/>
        <v>4443.925313519826</v>
      </c>
      <c r="M43" s="11">
        <f t="shared" si="12"/>
        <v>4339.8251835456595</v>
      </c>
      <c r="N43" s="11">
        <f t="shared" si="12"/>
        <v>4251.231389764238</v>
      </c>
      <c r="O43" s="11">
        <f t="shared" si="12"/>
        <v>4173.009083621545</v>
      </c>
      <c r="P43" s="11">
        <f t="shared" si="12"/>
        <v>4103.2039076631154</v>
      </c>
      <c r="Q43" s="11">
        <f t="shared" si="12"/>
        <v>4034.5091523108908</v>
      </c>
      <c r="R43" s="11">
        <f t="shared" si="12"/>
        <v>3988.1842373359609</v>
      </c>
      <c r="S43" s="11">
        <f t="shared" si="12"/>
        <v>3936.4388677671582</v>
      </c>
      <c r="T43" s="11">
        <f t="shared" si="12"/>
        <v>3872.4658057824035</v>
      </c>
      <c r="U43" s="11">
        <f t="shared" si="12"/>
        <v>3815.1958956225212</v>
      </c>
      <c r="V43" s="11">
        <f t="shared" si="12"/>
        <v>3746.3995622203815</v>
      </c>
      <c r="W43" s="11">
        <f t="shared" si="12"/>
        <v>3675.6958413320913</v>
      </c>
      <c r="X43" s="11">
        <f t="shared" si="12"/>
        <v>3603.0715420695469</v>
      </c>
    </row>
    <row r="44" spans="1:24" ht="15.75">
      <c r="B44" s="26" t="s">
        <v>33</v>
      </c>
      <c r="C44" s="9"/>
      <c r="D44" s="11">
        <f t="shared" ref="D44:X44" si="13">+D12/D36</f>
        <v>181.03500850747585</v>
      </c>
      <c r="E44" s="11">
        <f t="shared" si="13"/>
        <v>174.5845971237714</v>
      </c>
      <c r="F44" s="11">
        <f t="shared" si="13"/>
        <v>168.56135408916194</v>
      </c>
      <c r="G44" s="11">
        <f t="shared" si="13"/>
        <v>163.10548337376278</v>
      </c>
      <c r="H44" s="11">
        <f t="shared" si="13"/>
        <v>156.70800747792029</v>
      </c>
      <c r="I44" s="11">
        <f t="shared" si="13"/>
        <v>150.55487186108616</v>
      </c>
      <c r="J44" s="11">
        <f t="shared" si="13"/>
        <v>143.25829485465314</v>
      </c>
      <c r="K44" s="11">
        <f t="shared" si="13"/>
        <v>135.9071080494447</v>
      </c>
      <c r="L44" s="11">
        <f t="shared" si="13"/>
        <v>128.82337528753482</v>
      </c>
      <c r="M44" s="11">
        <f t="shared" si="13"/>
        <v>123.16517114361822</v>
      </c>
      <c r="N44" s="11">
        <f t="shared" si="13"/>
        <v>118.5701292545522</v>
      </c>
      <c r="O44" s="11">
        <f t="shared" si="13"/>
        <v>114.43353352577496</v>
      </c>
      <c r="P44" s="11">
        <f t="shared" si="13"/>
        <v>110.42268786823954</v>
      </c>
      <c r="Q44" s="11">
        <f t="shared" si="13"/>
        <v>105.42065621609051</v>
      </c>
      <c r="R44" s="11">
        <f t="shared" si="13"/>
        <v>99.381728190073815</v>
      </c>
      <c r="S44" s="11">
        <f t="shared" si="13"/>
        <v>91.29913063241861</v>
      </c>
      <c r="T44" s="11">
        <f t="shared" si="13"/>
        <v>79.636520657057048</v>
      </c>
      <c r="U44" s="11">
        <f t="shared" si="13"/>
        <v>69.905908104585038</v>
      </c>
      <c r="V44" s="11">
        <f t="shared" si="13"/>
        <v>59.310989551456416</v>
      </c>
      <c r="W44" s="11">
        <f t="shared" si="13"/>
        <v>49.240180168418192</v>
      </c>
      <c r="X44" s="11">
        <f t="shared" si="13"/>
        <v>41.614836476034696</v>
      </c>
    </row>
    <row r="45" spans="1:24" ht="15.75">
      <c r="B45" s="10" t="s">
        <v>31</v>
      </c>
      <c r="C45" s="9"/>
      <c r="D45" s="11">
        <f t="shared" ref="D45:X45" si="14">+D13/D36</f>
        <v>1103.3225529754034</v>
      </c>
      <c r="E45" s="11">
        <f t="shared" si="14"/>
        <v>1067.9602756738909</v>
      </c>
      <c r="F45" s="11">
        <f t="shared" si="14"/>
        <v>1046.8011424282404</v>
      </c>
      <c r="G45" s="11">
        <f t="shared" si="14"/>
        <v>1029.5356136984622</v>
      </c>
      <c r="H45" s="11">
        <f t="shared" si="14"/>
        <v>1008.3432507386744</v>
      </c>
      <c r="I45" s="11">
        <f t="shared" si="14"/>
        <v>984.23643872636603</v>
      </c>
      <c r="J45" s="11">
        <f t="shared" si="14"/>
        <v>957.31738253176184</v>
      </c>
      <c r="K45" s="11">
        <f t="shared" si="14"/>
        <v>927.75358061246402</v>
      </c>
      <c r="L45" s="11">
        <f t="shared" si="14"/>
        <v>905.17533211007117</v>
      </c>
      <c r="M45" s="11">
        <f t="shared" si="14"/>
        <v>880.38017945153979</v>
      </c>
      <c r="N45" s="11">
        <f t="shared" si="14"/>
        <v>862.39396835957427</v>
      </c>
      <c r="O45" s="11">
        <f t="shared" si="14"/>
        <v>846.50640250412494</v>
      </c>
      <c r="P45" s="11">
        <f t="shared" si="14"/>
        <v>832.32697045562338</v>
      </c>
      <c r="Q45" s="11">
        <f t="shared" si="14"/>
        <v>815.04156023421262</v>
      </c>
      <c r="R45" s="11">
        <f t="shared" si="14"/>
        <v>818.79792629508336</v>
      </c>
      <c r="S45" s="11">
        <f t="shared" si="14"/>
        <v>817.80779489384065</v>
      </c>
      <c r="T45" s="11">
        <f t="shared" si="14"/>
        <v>806.1860974315083</v>
      </c>
      <c r="U45" s="11">
        <f t="shared" si="14"/>
        <v>802.09919640307055</v>
      </c>
      <c r="V45" s="11">
        <f t="shared" si="14"/>
        <v>787.72533232466503</v>
      </c>
      <c r="W45" s="11">
        <f t="shared" si="14"/>
        <v>772.94709572616307</v>
      </c>
      <c r="X45" s="11">
        <f t="shared" si="14"/>
        <v>757.76157418383707</v>
      </c>
    </row>
    <row r="46" spans="1:24" ht="15.75">
      <c r="B46" s="10" t="s">
        <v>11</v>
      </c>
      <c r="C46" s="9"/>
      <c r="D46" s="11">
        <f t="shared" ref="D46:X46" si="15">+D16/D36</f>
        <v>4488.1201523543987</v>
      </c>
      <c r="E46" s="11">
        <f t="shared" si="15"/>
        <v>4339.7761501553223</v>
      </c>
      <c r="F46" s="11">
        <f t="shared" si="15"/>
        <v>4198.4912685367908</v>
      </c>
      <c r="G46" s="11">
        <f t="shared" si="15"/>
        <v>4065.3820751346384</v>
      </c>
      <c r="H46" s="11">
        <f t="shared" si="15"/>
        <v>3941.759888268004</v>
      </c>
      <c r="I46" s="11">
        <f t="shared" si="15"/>
        <v>3828.1689446855708</v>
      </c>
      <c r="J46" s="11">
        <f t="shared" si="15"/>
        <v>3723.5436646006056</v>
      </c>
      <c r="K46" s="11">
        <f t="shared" si="15"/>
        <v>3626.9449133112712</v>
      </c>
      <c r="L46" s="11">
        <f t="shared" si="15"/>
        <v>3538.749981409755</v>
      </c>
      <c r="M46" s="11">
        <f t="shared" si="15"/>
        <v>3459.4450040941197</v>
      </c>
      <c r="N46" s="11">
        <f t="shared" si="15"/>
        <v>3388.8374214046635</v>
      </c>
      <c r="O46" s="11">
        <f t="shared" si="15"/>
        <v>3326.5026811174203</v>
      </c>
      <c r="P46" s="11">
        <f t="shared" si="15"/>
        <v>3270.8769372074921</v>
      </c>
      <c r="Q46" s="11">
        <f t="shared" si="15"/>
        <v>3219.4675920766781</v>
      </c>
      <c r="R46" s="11">
        <f t="shared" si="15"/>
        <v>3169.3863110408774</v>
      </c>
      <c r="S46" s="11">
        <f t="shared" si="15"/>
        <v>3118.6310728733174</v>
      </c>
      <c r="T46" s="11">
        <f t="shared" si="15"/>
        <v>3066.2797083508949</v>
      </c>
      <c r="U46" s="11">
        <f t="shared" si="15"/>
        <v>3013.0966992194508</v>
      </c>
      <c r="V46" s="11">
        <f t="shared" si="15"/>
        <v>2958.674229895717</v>
      </c>
      <c r="W46" s="11">
        <f t="shared" si="15"/>
        <v>2902.7487456059284</v>
      </c>
      <c r="X46" s="11">
        <f t="shared" si="15"/>
        <v>2845.3099678857102</v>
      </c>
    </row>
    <row r="47" spans="1:24" ht="15.75">
      <c r="B47" s="10" t="s">
        <v>12</v>
      </c>
      <c r="C47" s="9"/>
      <c r="D47" s="11">
        <f t="shared" ref="D47:X47" si="16">+D19/D36</f>
        <v>181.03500850747585</v>
      </c>
      <c r="E47" s="11">
        <f t="shared" si="16"/>
        <v>174.5845971237714</v>
      </c>
      <c r="F47" s="11">
        <f t="shared" si="16"/>
        <v>168.56135408916194</v>
      </c>
      <c r="G47" s="11">
        <f t="shared" si="16"/>
        <v>163.10548337376278</v>
      </c>
      <c r="H47" s="11">
        <f t="shared" si="16"/>
        <v>156.70800747792029</v>
      </c>
      <c r="I47" s="11">
        <f t="shared" si="16"/>
        <v>150.55487186108616</v>
      </c>
      <c r="J47" s="11">
        <f t="shared" si="16"/>
        <v>143.25829485465314</v>
      </c>
      <c r="K47" s="11">
        <f t="shared" si="16"/>
        <v>135.9071080494447</v>
      </c>
      <c r="L47" s="11">
        <f t="shared" si="16"/>
        <v>128.82337528753482</v>
      </c>
      <c r="M47" s="11">
        <f t="shared" si="16"/>
        <v>123.16517114361822</v>
      </c>
      <c r="N47" s="11">
        <f t="shared" si="16"/>
        <v>118.5701292545522</v>
      </c>
      <c r="O47" s="11">
        <f t="shared" si="16"/>
        <v>114.43353352577496</v>
      </c>
      <c r="P47" s="11">
        <f t="shared" si="16"/>
        <v>110.42268786823954</v>
      </c>
      <c r="Q47" s="11">
        <f t="shared" si="16"/>
        <v>105.42065621609051</v>
      </c>
      <c r="R47" s="11">
        <f t="shared" si="16"/>
        <v>99.381728190073815</v>
      </c>
      <c r="S47" s="11">
        <f t="shared" si="16"/>
        <v>91.29913063241861</v>
      </c>
      <c r="T47" s="11">
        <f t="shared" si="16"/>
        <v>79.636520657057048</v>
      </c>
      <c r="U47" s="11">
        <f t="shared" si="16"/>
        <v>69.905908104585038</v>
      </c>
      <c r="V47" s="11">
        <f t="shared" si="16"/>
        <v>59.310989551456416</v>
      </c>
      <c r="W47" s="11">
        <f t="shared" si="16"/>
        <v>49.240180168418192</v>
      </c>
      <c r="X47" s="11">
        <f t="shared" si="16"/>
        <v>41.614836476034696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1023.7181100016994</v>
      </c>
      <c r="E50" s="11">
        <f t="shared" ref="E50:X50" si="18">+E35/E36</f>
        <v>990.42191011602199</v>
      </c>
      <c r="F50" s="11">
        <f t="shared" si="18"/>
        <v>952.1936393529121</v>
      </c>
      <c r="G50" s="11">
        <f t="shared" si="18"/>
        <v>918.31110660687807</v>
      </c>
      <c r="H50" s="11">
        <f t="shared" si="18"/>
        <v>909.45872834754948</v>
      </c>
      <c r="I50" s="11">
        <f t="shared" si="18"/>
        <v>945.52604979991884</v>
      </c>
      <c r="J50" s="11">
        <f t="shared" si="18"/>
        <v>981.69808533432501</v>
      </c>
      <c r="K50" s="11">
        <f t="shared" si="18"/>
        <v>1010.5393070700892</v>
      </c>
      <c r="L50" s="11">
        <f t="shared" si="18"/>
        <v>1036.5140657140987</v>
      </c>
      <c r="M50" s="11">
        <f t="shared" si="18"/>
        <v>1032.9550554028135</v>
      </c>
      <c r="N50" s="11">
        <f t="shared" si="18"/>
        <v>984.85271375648415</v>
      </c>
      <c r="O50" s="11">
        <f t="shared" si="18"/>
        <v>967.67584475752426</v>
      </c>
      <c r="P50" s="11">
        <f t="shared" si="18"/>
        <v>936.24329200304203</v>
      </c>
      <c r="Q50" s="11">
        <f t="shared" si="18"/>
        <v>905.83580689409007</v>
      </c>
      <c r="R50" s="11">
        <f t="shared" si="18"/>
        <v>905.98645816801775</v>
      </c>
      <c r="S50" s="11">
        <f t="shared" si="18"/>
        <v>907.49805492651456</v>
      </c>
      <c r="T50" s="11">
        <f t="shared" si="18"/>
        <v>903.10160915543372</v>
      </c>
      <c r="U50" s="11">
        <f t="shared" si="18"/>
        <v>907.97981300707829</v>
      </c>
      <c r="V50" s="11">
        <f t="shared" si="18"/>
        <v>925.59346010094691</v>
      </c>
      <c r="W50" s="11">
        <f t="shared" si="18"/>
        <v>908.22872827617414</v>
      </c>
      <c r="X50" s="11">
        <f t="shared" si="18"/>
        <v>913.25233127028434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-0.95568334512595721</v>
      </c>
      <c r="F53" s="32">
        <f>IFERROR(((F39/$D39)-1)*100,0)</f>
        <v>-1.7583005446589417</v>
      </c>
      <c r="G53" s="32">
        <f>IFERROR(((G39/$D39)-1)*100,0)</f>
        <v>-2.4531684942580845</v>
      </c>
      <c r="H53" s="32">
        <f t="shared" ref="H53:X53" si="19">IFERROR(((H39/$D39)-1)*100,0)</f>
        <v>-3.0278863131544154</v>
      </c>
      <c r="I53" s="32">
        <f t="shared" si="19"/>
        <v>-3.4196661179058729</v>
      </c>
      <c r="J53" s="32">
        <f t="shared" si="19"/>
        <v>-3.8281730517530699</v>
      </c>
      <c r="K53" s="32">
        <f t="shared" si="19"/>
        <v>-6.4092999136432738</v>
      </c>
      <c r="L53" s="32">
        <f t="shared" si="19"/>
        <v>-6.5657750945510074</v>
      </c>
      <c r="M53" s="32">
        <f t="shared" si="19"/>
        <v>-6.6161296134642615</v>
      </c>
      <c r="N53" s="32">
        <f t="shared" si="19"/>
        <v>-6.8904125777534242</v>
      </c>
      <c r="O53" s="32">
        <f t="shared" si="19"/>
        <v>-7.0856927158313932</v>
      </c>
      <c r="P53" s="32">
        <f t="shared" si="19"/>
        <v>-7.1925139242546514</v>
      </c>
      <c r="Q53" s="32">
        <f t="shared" si="19"/>
        <v>-7.2953067383312202</v>
      </c>
      <c r="R53" s="32">
        <f t="shared" si="19"/>
        <v>-7.2316291752413271</v>
      </c>
      <c r="S53" s="32">
        <f t="shared" si="19"/>
        <v>-7.20844020984911</v>
      </c>
      <c r="T53" s="32">
        <f t="shared" si="19"/>
        <v>-7.423646070315959</v>
      </c>
      <c r="U53" s="32">
        <f t="shared" si="19"/>
        <v>-7.4428666698165173</v>
      </c>
      <c r="V53" s="32">
        <f t="shared" si="19"/>
        <v>-7.4498556126865516</v>
      </c>
      <c r="W53" s="32">
        <f t="shared" si="19"/>
        <v>-7.5471529777413444</v>
      </c>
      <c r="X53" s="32">
        <f t="shared" si="19"/>
        <v>-10.073803418886996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-4.3051601599601197</v>
      </c>
      <c r="F54" s="32">
        <f t="shared" ref="F54:I54" si="21">IFERROR(((F40/$D40)-1)*100,0)</f>
        <v>-8.3944172976574745</v>
      </c>
      <c r="G54" s="32">
        <f t="shared" si="21"/>
        <v>-12.214890952368773</v>
      </c>
      <c r="H54" s="32">
        <f t="shared" si="21"/>
        <v>-15.34512748378738</v>
      </c>
      <c r="I54" s="32">
        <f t="shared" si="21"/>
        <v>-17.401459742150106</v>
      </c>
      <c r="J54" s="32">
        <f t="shared" ref="J54:X54" si="22">IFERROR(((J40/$D40)-1)*100,0)</f>
        <v>-18.460482716743208</v>
      </c>
      <c r="K54" s="32">
        <f t="shared" si="22"/>
        <v>-19.332465995938687</v>
      </c>
      <c r="L54" s="32">
        <f t="shared" si="22"/>
        <v>-19.851390282468849</v>
      </c>
      <c r="M54" s="32">
        <f t="shared" si="22"/>
        <v>-19.924110279271702</v>
      </c>
      <c r="N54" s="32">
        <f t="shared" si="22"/>
        <v>-22.276587141933323</v>
      </c>
      <c r="O54" s="32">
        <f t="shared" si="22"/>
        <v>-22.865964513630431</v>
      </c>
      <c r="P54" s="32">
        <f t="shared" si="22"/>
        <v>-23.262945476923726</v>
      </c>
      <c r="Q54" s="32">
        <f t="shared" si="22"/>
        <v>-23.809777382499007</v>
      </c>
      <c r="R54" s="32">
        <f t="shared" si="22"/>
        <v>-24.274604537152257</v>
      </c>
      <c r="S54" s="32">
        <f t="shared" si="22"/>
        <v>-24.968334161383197</v>
      </c>
      <c r="T54" s="32">
        <f t="shared" si="22"/>
        <v>-25.979662171782302</v>
      </c>
      <c r="U54" s="32">
        <f t="shared" si="22"/>
        <v>-26.534603742320062</v>
      </c>
      <c r="V54" s="32">
        <f t="shared" si="22"/>
        <v>-26.900620263216069</v>
      </c>
      <c r="W54" s="32">
        <f t="shared" si="22"/>
        <v>-28.001182732201325</v>
      </c>
      <c r="X54" s="39">
        <f t="shared" si="22"/>
        <v>-29.266350300972132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1.2848650692479646</v>
      </c>
      <c r="F55" s="32">
        <f t="shared" ref="F55:I55" si="23">IFERROR(((F41/$D41)-1)*100,0)</f>
        <v>2.5734315673842323</v>
      </c>
      <c r="G55" s="32">
        <f t="shared" si="23"/>
        <v>3.8627878092116541</v>
      </c>
      <c r="H55" s="32">
        <f t="shared" si="23"/>
        <v>5.1539681970681706</v>
      </c>
      <c r="I55" s="32">
        <f t="shared" si="23"/>
        <v>6.438767707917048</v>
      </c>
      <c r="J55" s="32">
        <f t="shared" ref="J55:X55" si="24">IFERROR(((J41/$D41)-1)*100,0)</f>
        <v>7.3913695361419007</v>
      </c>
      <c r="K55" s="32">
        <f t="shared" si="24"/>
        <v>4.2222676199960008</v>
      </c>
      <c r="L55" s="32">
        <f t="shared" si="24"/>
        <v>5.2880118486830163</v>
      </c>
      <c r="M55" s="32">
        <f t="shared" si="24"/>
        <v>6.3544006047269619</v>
      </c>
      <c r="N55" s="32">
        <f t="shared" si="24"/>
        <v>7.4037283941255083</v>
      </c>
      <c r="O55" s="32">
        <f t="shared" si="24"/>
        <v>8.0461344403002677</v>
      </c>
      <c r="P55" s="32">
        <f t="shared" si="24"/>
        <v>8.7152958780831078</v>
      </c>
      <c r="Q55" s="32">
        <f t="shared" si="24"/>
        <v>9.4281066930081092</v>
      </c>
      <c r="R55" s="32">
        <f t="shared" si="24"/>
        <v>10.206576332486206</v>
      </c>
      <c r="S55" s="32">
        <f t="shared" si="24"/>
        <v>11.044942867258744</v>
      </c>
      <c r="T55" s="32">
        <f t="shared" si="24"/>
        <v>11.685982313485432</v>
      </c>
      <c r="U55" s="32">
        <f t="shared" si="24"/>
        <v>12.485801838465104</v>
      </c>
      <c r="V55" s="32">
        <f t="shared" si="24"/>
        <v>13.389905105757173</v>
      </c>
      <c r="W55" s="32">
        <f t="shared" si="24"/>
        <v>14.324820039519071</v>
      </c>
      <c r="X55" s="32">
        <f t="shared" si="24"/>
        <v>10.800835947542442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-3.2941953232399013</v>
      </c>
      <c r="F56" s="32">
        <f t="shared" ref="F56:I56" si="25">IFERROR(((F42/$D42)-1)*100,0)</f>
        <v>-6.2126519418762687</v>
      </c>
      <c r="G56" s="32">
        <f t="shared" si="25"/>
        <v>-8.9121962376261799</v>
      </c>
      <c r="H56" s="32">
        <f t="shared" si="25"/>
        <v>-11.531730399876693</v>
      </c>
      <c r="I56" s="32">
        <f t="shared" si="25"/>
        <v>-14.023743333365324</v>
      </c>
      <c r="J56" s="32">
        <f t="shared" ref="J56:X56" si="26">IFERROR(((J42/$D42)-1)*100,0)</f>
        <v>-16.428965495647319</v>
      </c>
      <c r="K56" s="32">
        <f t="shared" si="26"/>
        <v>-18.741901926632465</v>
      </c>
      <c r="L56" s="32">
        <f t="shared" si="26"/>
        <v>-20.783606009496268</v>
      </c>
      <c r="M56" s="32">
        <f t="shared" si="26"/>
        <v>-22.685013681542888</v>
      </c>
      <c r="N56" s="32">
        <f t="shared" si="26"/>
        <v>-24.299378262753891</v>
      </c>
      <c r="O56" s="32">
        <f t="shared" si="26"/>
        <v>-25.726129580893186</v>
      </c>
      <c r="P56" s="32">
        <f t="shared" si="26"/>
        <v>-27.004887599118511</v>
      </c>
      <c r="Q56" s="32">
        <f t="shared" si="26"/>
        <v>-28.281580046587209</v>
      </c>
      <c r="R56" s="32">
        <f t="shared" si="26"/>
        <v>-29.188709456120034</v>
      </c>
      <c r="S56" s="32">
        <f t="shared" si="26"/>
        <v>-30.22514424361249</v>
      </c>
      <c r="T56" s="32">
        <f t="shared" si="26"/>
        <v>-31.535425126617177</v>
      </c>
      <c r="U56" s="32">
        <f t="shared" si="26"/>
        <v>-32.696114280110947</v>
      </c>
      <c r="V56" s="32">
        <f t="shared" si="26"/>
        <v>-34.071455266962367</v>
      </c>
      <c r="W56" s="32">
        <f t="shared" si="26"/>
        <v>-35.470759591303079</v>
      </c>
      <c r="X56" s="32">
        <f t="shared" si="26"/>
        <v>-36.860970986360698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-3.2854897954239903</v>
      </c>
      <c r="F57" s="32">
        <f t="shared" ref="F57:I57" si="27">IFERROR(((F43/$D43)-1)*100,0)</f>
        <v>-6.1907152162145929</v>
      </c>
      <c r="G57" s="32">
        <f t="shared" si="27"/>
        <v>-8.8800877101613107</v>
      </c>
      <c r="H57" s="32">
        <f t="shared" si="27"/>
        <v>-11.470019458695258</v>
      </c>
      <c r="I57" s="32">
        <f t="shared" si="27"/>
        <v>-13.932671100703264</v>
      </c>
      <c r="J57" s="32">
        <f t="shared" ref="J57:X57" si="28">IFERROR(((J43/$D43)-1)*100,0)</f>
        <v>-16.285272087818459</v>
      </c>
      <c r="K57" s="32">
        <f t="shared" si="28"/>
        <v>-18.541622726775632</v>
      </c>
      <c r="L57" s="32">
        <f t="shared" si="28"/>
        <v>-20.522742560093754</v>
      </c>
      <c r="M57" s="32">
        <f t="shared" si="28"/>
        <v>-22.384518410446962</v>
      </c>
      <c r="N57" s="32">
        <f t="shared" si="28"/>
        <v>-23.96897162673358</v>
      </c>
      <c r="O57" s="32">
        <f t="shared" si="28"/>
        <v>-25.367936263680157</v>
      </c>
      <c r="P57" s="32">
        <f t="shared" si="28"/>
        <v>-26.616364972283236</v>
      </c>
      <c r="Q57" s="32">
        <f t="shared" si="28"/>
        <v>-27.844934394746311</v>
      </c>
      <c r="R57" s="32">
        <f t="shared" si="28"/>
        <v>-28.673431035349871</v>
      </c>
      <c r="S57" s="32">
        <f t="shared" si="28"/>
        <v>-29.598869643877123</v>
      </c>
      <c r="T57" s="32">
        <f t="shared" si="28"/>
        <v>-30.742994073941933</v>
      </c>
      <c r="U57" s="32">
        <f t="shared" si="28"/>
        <v>-31.767236173486157</v>
      </c>
      <c r="V57" s="32">
        <f t="shared" si="28"/>
        <v>-32.997622265729618</v>
      </c>
      <c r="W57" s="32">
        <f t="shared" si="28"/>
        <v>-34.262120975890689</v>
      </c>
      <c r="X57" s="32">
        <f t="shared" si="28"/>
        <v>-35.560968216037104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-3.5630740357261215</v>
      </c>
      <c r="F58" s="32">
        <f t="shared" ref="F58:I58" si="29">IFERROR(((F44/$D44)-1)*100,0)</f>
        <v>-6.8901890972092321</v>
      </c>
      <c r="G58" s="32">
        <f t="shared" si="29"/>
        <v>-9.9038994068225588</v>
      </c>
      <c r="H58" s="32">
        <f t="shared" si="29"/>
        <v>-13.437732972267058</v>
      </c>
      <c r="I58" s="32">
        <f t="shared" si="29"/>
        <v>-16.836598013654925</v>
      </c>
      <c r="J58" s="32">
        <f t="shared" ref="J58:X58" si="30">IFERROR(((J44/$D44)-1)*100,0)</f>
        <v>-20.867076464529632</v>
      </c>
      <c r="K58" s="32">
        <f t="shared" si="30"/>
        <v>-24.92772024045702</v>
      </c>
      <c r="L58" s="32">
        <f t="shared" si="30"/>
        <v>-28.840627926274799</v>
      </c>
      <c r="M58" s="32">
        <f t="shared" si="30"/>
        <v>-31.966103043250826</v>
      </c>
      <c r="N58" s="32">
        <f t="shared" si="30"/>
        <v>-34.504309286866011</v>
      </c>
      <c r="O58" s="32">
        <f t="shared" si="30"/>
        <v>-36.789279339277947</v>
      </c>
      <c r="P58" s="32">
        <f t="shared" si="30"/>
        <v>-39.004787649301754</v>
      </c>
      <c r="Q58" s="32">
        <f t="shared" si="30"/>
        <v>-41.76780663297113</v>
      </c>
      <c r="R58" s="32">
        <f t="shared" si="30"/>
        <v>-45.103585759784224</v>
      </c>
      <c r="S58" s="32">
        <f t="shared" si="30"/>
        <v>-49.568245730411633</v>
      </c>
      <c r="T58" s="32">
        <f t="shared" si="30"/>
        <v>-56.010430626864938</v>
      </c>
      <c r="U58" s="32">
        <f t="shared" si="30"/>
        <v>-61.385420046146336</v>
      </c>
      <c r="V58" s="32">
        <f t="shared" si="30"/>
        <v>-67.237834250712254</v>
      </c>
      <c r="W58" s="32">
        <f t="shared" si="30"/>
        <v>-72.800741373520125</v>
      </c>
      <c r="X58" s="32">
        <f t="shared" si="30"/>
        <v>-77.012823752088693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-3.2050715546554032</v>
      </c>
      <c r="F59" s="32">
        <f t="shared" ref="F59:I59" si="31">IFERROR(((F45/$D45)-1)*100,0)</f>
        <v>-5.122836508212214</v>
      </c>
      <c r="G59" s="32">
        <f t="shared" si="31"/>
        <v>-6.6877033445890355</v>
      </c>
      <c r="H59" s="32">
        <f t="shared" si="31"/>
        <v>-8.6084800841414797</v>
      </c>
      <c r="I59" s="32">
        <f t="shared" si="31"/>
        <v>-10.79340886560235</v>
      </c>
      <c r="J59" s="32">
        <f t="shared" ref="J59:X59" si="32">IFERROR(((J45/$D45)-1)*100,0)</f>
        <v>-13.233226317172587</v>
      </c>
      <c r="K59" s="32">
        <f t="shared" si="32"/>
        <v>-15.912751161432425</v>
      </c>
      <c r="L59" s="32">
        <f t="shared" si="32"/>
        <v>-17.959138089851912</v>
      </c>
      <c r="M59" s="32">
        <f t="shared" si="32"/>
        <v>-20.20645485063638</v>
      </c>
      <c r="N59" s="32">
        <f t="shared" si="32"/>
        <v>-21.836640968327981</v>
      </c>
      <c r="O59" s="32">
        <f t="shared" si="32"/>
        <v>-23.276615689464997</v>
      </c>
      <c r="P59" s="32">
        <f t="shared" si="32"/>
        <v>-24.56177314503072</v>
      </c>
      <c r="Q59" s="32">
        <f t="shared" si="32"/>
        <v>-26.128441946896142</v>
      </c>
      <c r="R59" s="32">
        <f t="shared" si="32"/>
        <v>-25.787982481915517</v>
      </c>
      <c r="S59" s="32">
        <f t="shared" si="32"/>
        <v>-25.877723364903225</v>
      </c>
      <c r="T59" s="32">
        <f t="shared" si="32"/>
        <v>-26.931059710742556</v>
      </c>
      <c r="U59" s="32">
        <f t="shared" si="32"/>
        <v>-27.301477320481105</v>
      </c>
      <c r="V59" s="32">
        <f t="shared" si="32"/>
        <v>-28.604257186590299</v>
      </c>
      <c r="W59" s="32">
        <f t="shared" si="32"/>
        <v>-29.943687488150662</v>
      </c>
      <c r="X59" s="32">
        <f t="shared" si="32"/>
        <v>-31.320032193638113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-3.305259154464868</v>
      </c>
      <c r="F60" s="32">
        <f t="shared" ref="F60:I60" si="33">IFERROR(((F46/$D46)-1)*100,0)</f>
        <v>-6.4532337367499633</v>
      </c>
      <c r="G60" s="32">
        <f t="shared" si="33"/>
        <v>-9.4190454548771072</v>
      </c>
      <c r="H60" s="32">
        <f t="shared" si="33"/>
        <v>-12.173476768436831</v>
      </c>
      <c r="I60" s="32">
        <f t="shared" si="33"/>
        <v>-14.704401514799637</v>
      </c>
      <c r="J60" s="32">
        <f t="shared" ref="J60:X60" si="34">IFERROR(((J46/$D46)-1)*100,0)</f>
        <v>-17.035561923463838</v>
      </c>
      <c r="K60" s="32">
        <f t="shared" si="34"/>
        <v>-19.187882895500653</v>
      </c>
      <c r="L60" s="32">
        <f t="shared" si="34"/>
        <v>-21.152958002842649</v>
      </c>
      <c r="M60" s="32">
        <f t="shared" si="34"/>
        <v>-22.919955646032598</v>
      </c>
      <c r="N60" s="32">
        <f t="shared" si="34"/>
        <v>-24.49316626189405</v>
      </c>
      <c r="O60" s="32">
        <f t="shared" si="34"/>
        <v>-25.882049316964295</v>
      </c>
      <c r="P60" s="32">
        <f t="shared" si="34"/>
        <v>-27.121448932430191</v>
      </c>
      <c r="Q60" s="32">
        <f t="shared" si="34"/>
        <v>-28.266902783612093</v>
      </c>
      <c r="R60" s="32">
        <f t="shared" si="34"/>
        <v>-29.382765981025127</v>
      </c>
      <c r="S60" s="32">
        <f t="shared" si="34"/>
        <v>-30.513645646555798</v>
      </c>
      <c r="T60" s="32">
        <f t="shared" si="34"/>
        <v>-31.680088672706951</v>
      </c>
      <c r="U60" s="32">
        <f t="shared" si="34"/>
        <v>-32.865061608503801</v>
      </c>
      <c r="V60" s="32">
        <f t="shared" si="34"/>
        <v>-34.077651010665519</v>
      </c>
      <c r="W60" s="32">
        <f t="shared" si="34"/>
        <v>-35.323729154550577</v>
      </c>
      <c r="X60" s="32">
        <f t="shared" si="34"/>
        <v>-36.603525055070008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-3.5630740357261215</v>
      </c>
      <c r="F61" s="32">
        <f t="shared" ref="F61:I61" si="36">IFERROR(((F47/$D47)-1)*100,0)</f>
        <v>-6.8901890972092321</v>
      </c>
      <c r="G61" s="32">
        <f t="shared" si="36"/>
        <v>-9.9038994068225588</v>
      </c>
      <c r="H61" s="32">
        <f t="shared" si="36"/>
        <v>-13.437732972267058</v>
      </c>
      <c r="I61" s="32">
        <f t="shared" si="36"/>
        <v>-16.836598013654925</v>
      </c>
      <c r="J61" s="32">
        <f t="shared" ref="J61:X61" si="37">IFERROR(((J47/$D47)-1)*100,0)</f>
        <v>-20.867076464529632</v>
      </c>
      <c r="K61" s="32">
        <f t="shared" si="37"/>
        <v>-24.92772024045702</v>
      </c>
      <c r="L61" s="32">
        <f t="shared" si="37"/>
        <v>-28.840627926274799</v>
      </c>
      <c r="M61" s="32">
        <f t="shared" si="37"/>
        <v>-31.966103043250826</v>
      </c>
      <c r="N61" s="32">
        <f t="shared" si="37"/>
        <v>-34.504309286866011</v>
      </c>
      <c r="O61" s="32">
        <f t="shared" si="37"/>
        <v>-36.789279339277947</v>
      </c>
      <c r="P61" s="32">
        <f t="shared" si="37"/>
        <v>-39.004787649301754</v>
      </c>
      <c r="Q61" s="32">
        <f t="shared" si="37"/>
        <v>-41.76780663297113</v>
      </c>
      <c r="R61" s="32">
        <f t="shared" si="37"/>
        <v>-45.103585759784224</v>
      </c>
      <c r="S61" s="32">
        <f t="shared" si="37"/>
        <v>-49.568245730411633</v>
      </c>
      <c r="T61" s="32">
        <f t="shared" si="37"/>
        <v>-56.010430626864938</v>
      </c>
      <c r="U61" s="32">
        <f t="shared" si="37"/>
        <v>-61.385420046146336</v>
      </c>
      <c r="V61" s="32">
        <f t="shared" si="37"/>
        <v>-67.237834250712254</v>
      </c>
      <c r="W61" s="32">
        <f t="shared" si="37"/>
        <v>-72.800741373520125</v>
      </c>
      <c r="X61" s="32">
        <f t="shared" si="37"/>
        <v>-77.012823752088693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-3.2524773724694755</v>
      </c>
      <c r="F64" s="32">
        <f t="shared" ref="F64:I64" si="41">IFERROR(((F50/$D50)-1)*100,0)</f>
        <v>-6.9867349175515292</v>
      </c>
      <c r="G64" s="32">
        <f t="shared" si="41"/>
        <v>-10.296487125215204</v>
      </c>
      <c r="H64" s="32">
        <f t="shared" si="41"/>
        <v>-11.161215234725141</v>
      </c>
      <c r="I64" s="32">
        <f t="shared" si="41"/>
        <v>-7.6380460048372845</v>
      </c>
      <c r="J64" s="32">
        <f t="shared" ref="J64:X64" si="42">IFERROR(((J50/$D50)-1)*100,0)</f>
        <v>-4.1046479745586062</v>
      </c>
      <c r="K64" s="32">
        <f t="shared" si="42"/>
        <v>-1.2873468587547343</v>
      </c>
      <c r="L64" s="32">
        <f t="shared" si="42"/>
        <v>1.2499491400399299</v>
      </c>
      <c r="M64" s="32">
        <f t="shared" si="42"/>
        <v>0.90229383566329258</v>
      </c>
      <c r="N64" s="32">
        <f t="shared" si="42"/>
        <v>-3.796493963084302</v>
      </c>
      <c r="O64" s="32">
        <f t="shared" si="42"/>
        <v>-5.4743844713348029</v>
      </c>
      <c r="P64" s="32">
        <f t="shared" si="42"/>
        <v>-8.5448149391937793</v>
      </c>
      <c r="Q64" s="32">
        <f t="shared" si="42"/>
        <v>-11.515113580184067</v>
      </c>
      <c r="R64" s="32">
        <f t="shared" si="42"/>
        <v>-11.500397490622316</v>
      </c>
      <c r="S64" s="32">
        <f t="shared" si="42"/>
        <v>-11.352739972040926</v>
      </c>
      <c r="T64" s="32">
        <f t="shared" si="42"/>
        <v>-11.782198602119632</v>
      </c>
      <c r="U64" s="32">
        <f t="shared" si="42"/>
        <v>-11.305680329756884</v>
      </c>
      <c r="V64" s="32">
        <f t="shared" si="42"/>
        <v>-9.5851239654820226</v>
      </c>
      <c r="W64" s="32">
        <f t="shared" si="42"/>
        <v>-11.281365504546326</v>
      </c>
      <c r="X64" s="32">
        <f t="shared" si="42"/>
        <v>-10.790644187317511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11.470536825112649</v>
      </c>
      <c r="D67" s="30">
        <f>(D8/D7)*100</f>
        <v>13.503213017868942</v>
      </c>
      <c r="E67" s="30">
        <f t="shared" ref="E67:X67" si="43">(E8/E7)*100</f>
        <v>13.046561889801483</v>
      </c>
      <c r="F67" s="30">
        <f t="shared" si="43"/>
        <v>12.59108610410436</v>
      </c>
      <c r="G67" s="30">
        <f t="shared" si="43"/>
        <v>12.151917278802065</v>
      </c>
      <c r="H67" s="30">
        <f t="shared" si="43"/>
        <v>11.788056721940082</v>
      </c>
      <c r="I67" s="30">
        <f t="shared" si="43"/>
        <v>11.548372626547259</v>
      </c>
      <c r="J67" s="30">
        <f t="shared" si="43"/>
        <v>11.448731985122103</v>
      </c>
      <c r="K67" s="30">
        <f t="shared" si="43"/>
        <v>11.638665960164303</v>
      </c>
      <c r="L67" s="30">
        <f t="shared" si="43"/>
        <v>11.583161857414277</v>
      </c>
      <c r="M67" s="30">
        <f t="shared" si="43"/>
        <v>11.578892500586241</v>
      </c>
      <c r="N67" s="30">
        <f t="shared" si="43"/>
        <v>11.271833861090535</v>
      </c>
      <c r="O67" s="30">
        <f t="shared" si="43"/>
        <v>11.20987006785529</v>
      </c>
      <c r="P67" s="30">
        <f t="shared" si="43"/>
        <v>11.16501305447736</v>
      </c>
      <c r="Q67" s="30">
        <f t="shared" si="43"/>
        <v>11.097742408564358</v>
      </c>
      <c r="R67" s="30">
        <f t="shared" si="43"/>
        <v>11.022465272444967</v>
      </c>
      <c r="S67" s="30">
        <f t="shared" si="43"/>
        <v>10.918757796460094</v>
      </c>
      <c r="T67" s="30">
        <f t="shared" si="43"/>
        <v>10.796627291113902</v>
      </c>
      <c r="U67" s="30">
        <f t="shared" si="43"/>
        <v>10.717908597824954</v>
      </c>
      <c r="V67" s="30">
        <f t="shared" si="43"/>
        <v>10.665315571297931</v>
      </c>
      <c r="W67" s="30">
        <f t="shared" si="43"/>
        <v>10.515796948553016</v>
      </c>
      <c r="X67" s="30">
        <f t="shared" si="43"/>
        <v>10.621282515332121</v>
      </c>
    </row>
    <row r="68" spans="1:24" ht="15.75">
      <c r="B68" s="20" t="s">
        <v>38</v>
      </c>
      <c r="C68" s="31">
        <f t="shared" ref="C68:C69" si="44">AVERAGE(D68:X68)</f>
        <v>61.727214010183985</v>
      </c>
      <c r="D68" s="30">
        <f>(D9/D7)*100</f>
        <v>54.050929697551176</v>
      </c>
      <c r="E68" s="30">
        <f t="shared" ref="E68:X68" si="45">(E9/E7)*100</f>
        <v>55.273652302133101</v>
      </c>
      <c r="F68" s="30">
        <f t="shared" si="45"/>
        <v>56.43417580541297</v>
      </c>
      <c r="G68" s="30">
        <f t="shared" si="45"/>
        <v>57.550616000653207</v>
      </c>
      <c r="H68" s="30">
        <f t="shared" si="45"/>
        <v>58.611383482809053</v>
      </c>
      <c r="I68" s="30">
        <f t="shared" si="45"/>
        <v>59.568176244845482</v>
      </c>
      <c r="J68" s="30">
        <f t="shared" si="45"/>
        <v>60.356588297375083</v>
      </c>
      <c r="K68" s="30">
        <f t="shared" si="45"/>
        <v>60.190921265145747</v>
      </c>
      <c r="L68" s="30">
        <f t="shared" si="45"/>
        <v>60.908247830888904</v>
      </c>
      <c r="M68" s="30">
        <f t="shared" si="45"/>
        <v>61.558320578455358</v>
      </c>
      <c r="N68" s="30">
        <f t="shared" si="45"/>
        <v>62.348803527172649</v>
      </c>
      <c r="O68" s="30">
        <f t="shared" si="45"/>
        <v>62.85354954930488</v>
      </c>
      <c r="P68" s="30">
        <f t="shared" si="45"/>
        <v>63.315612382377005</v>
      </c>
      <c r="Q68" s="30">
        <f t="shared" si="45"/>
        <v>63.801418177449435</v>
      </c>
      <c r="R68" s="30">
        <f t="shared" si="45"/>
        <v>64.21119457630094</v>
      </c>
      <c r="S68" s="30">
        <f t="shared" si="45"/>
        <v>64.683495069600752</v>
      </c>
      <c r="T68" s="30">
        <f t="shared" si="45"/>
        <v>65.20813276804266</v>
      </c>
      <c r="U68" s="30">
        <f t="shared" si="45"/>
        <v>65.688747570154419</v>
      </c>
      <c r="V68" s="30">
        <f t="shared" si="45"/>
        <v>66.221720450642579</v>
      </c>
      <c r="W68" s="30">
        <f t="shared" si="45"/>
        <v>66.837993741323189</v>
      </c>
      <c r="X68" s="30">
        <f t="shared" si="45"/>
        <v>66.597814896225131</v>
      </c>
    </row>
    <row r="69" spans="1:24" ht="15.75">
      <c r="B69" s="20" t="s">
        <v>10</v>
      </c>
      <c r="C69" s="31">
        <f t="shared" si="44"/>
        <v>26.802249164703365</v>
      </c>
      <c r="D69" s="30">
        <f t="shared" ref="D69:X69" si="46">(D10/D7)*100</f>
        <v>32.445857284579887</v>
      </c>
      <c r="E69" s="30">
        <f t="shared" si="46"/>
        <v>31.679785808065425</v>
      </c>
      <c r="F69" s="30">
        <f t="shared" si="46"/>
        <v>30.974738090482667</v>
      </c>
      <c r="G69" s="30">
        <f t="shared" si="46"/>
        <v>30.29746672054473</v>
      </c>
      <c r="H69" s="30">
        <f t="shared" si="46"/>
        <v>29.60055979525087</v>
      </c>
      <c r="I69" s="30">
        <f t="shared" si="46"/>
        <v>28.88345112860727</v>
      </c>
      <c r="J69" s="30">
        <f t="shared" si="46"/>
        <v>28.194679717502812</v>
      </c>
      <c r="K69" s="30">
        <f t="shared" si="46"/>
        <v>28.170412774689947</v>
      </c>
      <c r="L69" s="30">
        <f t="shared" si="46"/>
        <v>27.508590311696818</v>
      </c>
      <c r="M69" s="30">
        <f t="shared" si="46"/>
        <v>26.862786920958388</v>
      </c>
      <c r="N69" s="30">
        <f t="shared" si="46"/>
        <v>26.379362611736823</v>
      </c>
      <c r="O69" s="30">
        <f t="shared" si="46"/>
        <v>25.936580382839828</v>
      </c>
      <c r="P69" s="30">
        <f t="shared" si="46"/>
        <v>25.519374563145636</v>
      </c>
      <c r="Q69" s="30">
        <f t="shared" si="46"/>
        <v>25.100839413986215</v>
      </c>
      <c r="R69" s="30">
        <f t="shared" si="46"/>
        <v>24.766340151254106</v>
      </c>
      <c r="S69" s="30">
        <f t="shared" si="46"/>
        <v>24.397747133939145</v>
      </c>
      <c r="T69" s="30">
        <f t="shared" si="46"/>
        <v>23.99523994084344</v>
      </c>
      <c r="U69" s="30">
        <f t="shared" si="46"/>
        <v>23.593343832020619</v>
      </c>
      <c r="V69" s="30">
        <f t="shared" si="46"/>
        <v>23.11296397805949</v>
      </c>
      <c r="W69" s="30">
        <f t="shared" si="46"/>
        <v>22.646209310123805</v>
      </c>
      <c r="X69" s="30">
        <f t="shared" si="46"/>
        <v>22.780902588442761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19.92484552579263</v>
      </c>
      <c r="D72" s="30">
        <f>(D13/D$10)*100</f>
        <v>19.11350043553421</v>
      </c>
      <c r="E72" s="30">
        <f t="shared" ref="E72:X72" si="47">(E13/E$10)*100</f>
        <v>19.131115378043091</v>
      </c>
      <c r="F72" s="30">
        <f t="shared" si="47"/>
        <v>19.335600624923085</v>
      </c>
      <c r="G72" s="30">
        <f t="shared" si="47"/>
        <v>19.580279127342685</v>
      </c>
      <c r="H72" s="30">
        <f t="shared" si="47"/>
        <v>19.74506637929607</v>
      </c>
      <c r="I72" s="30">
        <f t="shared" si="47"/>
        <v>19.831640555264148</v>
      </c>
      <c r="J72" s="30">
        <f t="shared" si="47"/>
        <v>19.844396762735343</v>
      </c>
      <c r="K72" s="30">
        <f t="shared" si="47"/>
        <v>19.778972255143117</v>
      </c>
      <c r="L72" s="30">
        <f t="shared" si="47"/>
        <v>19.794994077099702</v>
      </c>
      <c r="M72" s="30">
        <f t="shared" si="47"/>
        <v>19.726239796295364</v>
      </c>
      <c r="N72" s="30">
        <f t="shared" si="47"/>
        <v>19.73531210985572</v>
      </c>
      <c r="O72" s="30">
        <f t="shared" si="47"/>
        <v>19.743853809694926</v>
      </c>
      <c r="P72" s="30">
        <f t="shared" si="47"/>
        <v>19.753220927035265</v>
      </c>
      <c r="Q72" s="30">
        <f t="shared" si="47"/>
        <v>19.68732799661187</v>
      </c>
      <c r="R72" s="30">
        <f t="shared" si="47"/>
        <v>20.031430274170781</v>
      </c>
      <c r="S72" s="30">
        <f t="shared" si="47"/>
        <v>20.30439405986181</v>
      </c>
      <c r="T72" s="30">
        <f t="shared" si="47"/>
        <v>20.398917609955202</v>
      </c>
      <c r="U72" s="30">
        <f t="shared" si="47"/>
        <v>20.645512960138916</v>
      </c>
      <c r="V72" s="30">
        <f t="shared" si="47"/>
        <v>20.698508770140727</v>
      </c>
      <c r="W72" s="30">
        <f t="shared" si="47"/>
        <v>20.750614004231895</v>
      </c>
      <c r="X72" s="30">
        <f t="shared" si="47"/>
        <v>20.790858128271193</v>
      </c>
    </row>
    <row r="73" spans="1:24" ht="15.75">
      <c r="A73" s="36"/>
      <c r="B73" s="10" t="s">
        <v>11</v>
      </c>
      <c r="C73" s="31">
        <f>AVERAGE(D73:X73)</f>
        <v>77.546134289675024</v>
      </c>
      <c r="D73" s="30">
        <f>(D16/D$10)*100</f>
        <v>77.750324468050707</v>
      </c>
      <c r="E73" s="30">
        <f t="shared" ref="E73:X73" si="48">(E16/E$10)*100</f>
        <v>77.741429278455016</v>
      </c>
      <c r="F73" s="30">
        <f t="shared" si="48"/>
        <v>77.550880587827692</v>
      </c>
      <c r="G73" s="30">
        <f>(G16/G$10)*100</f>
        <v>77.31769035601917</v>
      </c>
      <c r="H73" s="30">
        <f t="shared" si="48"/>
        <v>77.186325775555915</v>
      </c>
      <c r="I73" s="30">
        <f t="shared" si="48"/>
        <v>77.134789476063901</v>
      </c>
      <c r="J73" s="30">
        <f t="shared" si="48"/>
        <v>77.18597739057806</v>
      </c>
      <c r="K73" s="30">
        <f t="shared" si="48"/>
        <v>77.323595737521345</v>
      </c>
      <c r="L73" s="30">
        <f t="shared" si="48"/>
        <v>77.387808126685229</v>
      </c>
      <c r="M73" s="30">
        <f t="shared" si="48"/>
        <v>77.514059613847706</v>
      </c>
      <c r="N73" s="30">
        <f t="shared" si="48"/>
        <v>77.55128938134483</v>
      </c>
      <c r="O73" s="30">
        <f t="shared" si="48"/>
        <v>77.58710677113929</v>
      </c>
      <c r="P73" s="30">
        <f t="shared" si="48"/>
        <v>77.626169833756265</v>
      </c>
      <c r="Q73" s="30">
        <f t="shared" si="48"/>
        <v>77.766236167713899</v>
      </c>
      <c r="R73" s="30">
        <f t="shared" si="48"/>
        <v>77.537251698713675</v>
      </c>
      <c r="S73" s="30">
        <f t="shared" si="48"/>
        <v>77.428846516643006</v>
      </c>
      <c r="T73" s="30">
        <f t="shared" si="48"/>
        <v>77.586040417971077</v>
      </c>
      <c r="U73" s="30">
        <f t="shared" si="48"/>
        <v>77.555154316133695</v>
      </c>
      <c r="V73" s="30">
        <f t="shared" si="48"/>
        <v>77.743017753103601</v>
      </c>
      <c r="W73" s="30">
        <f t="shared" si="48"/>
        <v>77.92747926007651</v>
      </c>
      <c r="X73" s="30">
        <f t="shared" si="48"/>
        <v>78.067347155974929</v>
      </c>
    </row>
    <row r="74" spans="1:24" ht="15.75">
      <c r="A74" s="36"/>
      <c r="B74" s="10" t="s">
        <v>12</v>
      </c>
      <c r="C74" s="31">
        <f>AVERAGE(D74:X74)</f>
        <v>2.5290201845323503</v>
      </c>
      <c r="D74" s="30">
        <f>(D19/D$10)*100</f>
        <v>3.1361750964150898</v>
      </c>
      <c r="E74" s="30">
        <f t="shared" ref="E74:X74" si="49">(E19/E$10)*100</f>
        <v>3.1274553435018699</v>
      </c>
      <c r="F74" s="30">
        <f t="shared" si="49"/>
        <v>3.1135187872492276</v>
      </c>
      <c r="G74" s="30">
        <f t="shared" si="49"/>
        <v>3.1020305166381612</v>
      </c>
      <c r="H74" s="30">
        <f t="shared" si="49"/>
        <v>3.0686078451480276</v>
      </c>
      <c r="I74" s="30">
        <f t="shared" si="49"/>
        <v>3.0335699686719293</v>
      </c>
      <c r="J74" s="30">
        <f t="shared" si="49"/>
        <v>2.9696258466865801</v>
      </c>
      <c r="K74" s="30">
        <f t="shared" si="49"/>
        <v>2.8974320073355377</v>
      </c>
      <c r="L74" s="30">
        <f t="shared" si="49"/>
        <v>2.8171977962150776</v>
      </c>
      <c r="M74" s="30">
        <f t="shared" si="49"/>
        <v>2.7597005898569376</v>
      </c>
      <c r="N74" s="30">
        <f t="shared" si="49"/>
        <v>2.713398508799465</v>
      </c>
      <c r="O74" s="30">
        <f t="shared" si="49"/>
        <v>2.6690394191657809</v>
      </c>
      <c r="P74" s="30">
        <f t="shared" si="49"/>
        <v>2.6206092392084588</v>
      </c>
      <c r="Q74" s="30">
        <f t="shared" si="49"/>
        <v>2.5464358356742283</v>
      </c>
      <c r="R74" s="30">
        <f t="shared" si="49"/>
        <v>2.4313180271155388</v>
      </c>
      <c r="S74" s="30">
        <f t="shared" si="49"/>
        <v>2.2667594234951816</v>
      </c>
      <c r="T74" s="30">
        <f t="shared" si="49"/>
        <v>2.0150419720737194</v>
      </c>
      <c r="U74" s="30">
        <f t="shared" si="49"/>
        <v>1.7993327237273937</v>
      </c>
      <c r="V74" s="30">
        <f t="shared" si="49"/>
        <v>1.558473476755682</v>
      </c>
      <c r="W74" s="30">
        <f t="shared" si="49"/>
        <v>1.3219067356916068</v>
      </c>
      <c r="X74" s="30">
        <f t="shared" si="49"/>
        <v>1.1417947157538741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870756074.54877937</v>
      </c>
      <c r="E147">
        <v>892524976.41249895</v>
      </c>
      <c r="F147">
        <v>878012375.17001927</v>
      </c>
      <c r="G147">
        <v>874384224.85939932</v>
      </c>
      <c r="H147">
        <v>1008625786.352336</v>
      </c>
      <c r="I147">
        <v>1295249660.891309</v>
      </c>
      <c r="J147">
        <v>1600014286.983382</v>
      </c>
      <c r="K147">
        <v>1645732609.0475039</v>
      </c>
      <c r="L147">
        <v>1751830608.5809619</v>
      </c>
      <c r="M147">
        <v>1896082236.780899</v>
      </c>
      <c r="N147">
        <v>964442171.86960685</v>
      </c>
      <c r="O147">
        <v>1580361897.039916</v>
      </c>
      <c r="P147">
        <v>1621557830.372227</v>
      </c>
      <c r="Q147">
        <v>1544287607.7096109</v>
      </c>
      <c r="R147">
        <v>1585796391.088057</v>
      </c>
      <c r="S147">
        <v>1515920934.475369</v>
      </c>
      <c r="T147">
        <v>1403927099.1852019</v>
      </c>
      <c r="U147">
        <v>1625344028.051466</v>
      </c>
      <c r="V147">
        <v>1749957163.0814581</v>
      </c>
      <c r="W147">
        <v>1459634883.661685</v>
      </c>
      <c r="X147">
        <v>1409586658.158205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Wealth_CIV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2014-12-03T13:22:54Z</dcterms:modified>
</cp:coreProperties>
</file>