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CUB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<sst xmlns="http://schemas.openxmlformats.org/spreadsheetml/2006/main" count="95" uniqueCount="65">
  <si>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</si>
  <si>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</si>
  <si>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</si>
  <si>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</si>
  <si>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</si>
  <si>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</si>
  <si>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</si>
  <si>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</si>
  <si>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</si>
  <si>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</si>
  <si>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</si>
  <si>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</si>
  <si>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</si>
  <si>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</si>
  <si>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</si>
  <si>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</si>
  <si>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</si>
  <si>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</si>
  <si>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</si>
  <si>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</si>
  <si>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</si>
  <si>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</si>
  <si>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</si>
  <si>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</si>
  <si>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</si>
  <si>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</si>
  <si>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</si>
  <si>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</si>
  <si>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</si>
  <si>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</si>
  <si>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</si>
  <si>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</si>
  <si>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</si>
  <si>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</si>
  <si>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</si>
  <si>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</si>
  <si>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</si>
  <si>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</si>
  <si>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</si>
  <si>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</si>
  <si>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</si>
  <si>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</si>
  <si>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</si>
  <si>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</si>
  <si>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</si>
  <si>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</si>
  <si>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</si>
  <si>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</si>
  <si>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</si>
  <si>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</si>
  <si>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</si>
  <si>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</si>
  <si>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</si>
  <si>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</si>
  <si>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</si>
  <si>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</si>
  <si>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</si>
  <si>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</si>
  <si>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</si>
  <si>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</si>
  <si>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</si>
  <si>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</si>
  <si>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</si>
  <si>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Cuba</t>
  </si>
  <si>
    <t>CUB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</si>
</sst>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Wealth_CUB!$B$54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Wealth_CUB!$D$52:$X$52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Wealth_CUB!$D$54:$X$54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1.0172317822238153</c:v>
                </c:pt>
                <c:pt idx="2">
                  <c:v>-0.31592191379309353</c:v>
                </c:pt>
                <c:pt idx="3">
                  <c:v>-2.4858539780737154</c:v>
                </c:pt>
                <c:pt idx="4">
                  <c:v>-5.1655804249425845</c:v>
                </c:pt>
                <c:pt idx="5">
                  <c:v>-7.6135270812566329</c:v>
                </c:pt>
                <c:pt idx="6">
                  <c:v>-9.2616571883360805</c:v>
                </c:pt>
                <c:pt idx="7">
                  <c:v>-10.663877159220359</c:v>
                </c:pt>
                <c:pt idx="8">
                  <c:v>-11.872862218877867</c:v>
                </c:pt>
                <c:pt idx="9">
                  <c:v>-12.868138112034666</c:v>
                </c:pt>
                <c:pt idx="10">
                  <c:v>-13.552715292999927</c:v>
                </c:pt>
                <c:pt idx="11">
                  <c:v>-14.303107886986909</c:v>
                </c:pt>
                <c:pt idx="12">
                  <c:v>-15.290173859600287</c:v>
                </c:pt>
                <c:pt idx="13">
                  <c:v>-16.401356105698493</c:v>
                </c:pt>
                <c:pt idx="14">
                  <c:v>-17.248767215558701</c:v>
                </c:pt>
                <c:pt idx="15">
                  <c:v>-17.458154170429886</c:v>
                </c:pt>
                <c:pt idx="16">
                  <c:v>-16.176464701565497</c:v>
                </c:pt>
                <c:pt idx="17">
                  <c:v>-14.783955444198071</c:v>
                </c:pt>
                <c:pt idx="18">
                  <c:v>-13.04475170645275</c:v>
                </c:pt>
                <c:pt idx="19">
                  <c:v>-12.144314612166184</c:v>
                </c:pt>
                <c:pt idx="20" formatCode="_(* #,##0.0000_);_(* \(#,##0.0000\);_(* &quot;-&quot;??_);_(@_)">
                  <c:v>-10.654434913198607</c:v>
                </c:pt>
              </c:numCache>
            </c:numRef>
          </c:val>
        </c:ser>
        <c:ser>
          <c:idx val="1"/>
          <c:order val="1"/>
          <c:tx>
            <c:strRef>
              <c:f>Wealth_CUB!$B$55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Wealth_CUB!$D$52:$X$52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Wealth_CUB!$D$55:$X$55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0.29924360736219846</c:v>
                </c:pt>
                <c:pt idx="2">
                  <c:v>0.55582522262360712</c:v>
                </c:pt>
                <c:pt idx="3">
                  <c:v>0.75019334672794535</c:v>
                </c:pt>
                <c:pt idx="4">
                  <c:v>0.90460732853623327</c:v>
                </c:pt>
                <c:pt idx="5">
                  <c:v>-1.245221594474244</c:v>
                </c:pt>
                <c:pt idx="6">
                  <c:v>-0.99524916169045907</c:v>
                </c:pt>
                <c:pt idx="7">
                  <c:v>-0.88311154776955503</c:v>
                </c:pt>
                <c:pt idx="8">
                  <c:v>-0.79660804877238478</c:v>
                </c:pt>
                <c:pt idx="9">
                  <c:v>-0.61451531924623382</c:v>
                </c:pt>
                <c:pt idx="10">
                  <c:v>-0.29819458580799818</c:v>
                </c:pt>
                <c:pt idx="11">
                  <c:v>0.33208214114472945</c:v>
                </c:pt>
                <c:pt idx="12">
                  <c:v>1.0994675661707864</c:v>
                </c:pt>
                <c:pt idx="13">
                  <c:v>1.9573462577859191</c:v>
                </c:pt>
                <c:pt idx="14">
                  <c:v>2.8161622061639635</c:v>
                </c:pt>
                <c:pt idx="15">
                  <c:v>3.5984726532197309</c:v>
                </c:pt>
                <c:pt idx="16">
                  <c:v>4.3716311841713429</c:v>
                </c:pt>
                <c:pt idx="17">
                  <c:v>5.7752120091957959</c:v>
                </c:pt>
                <c:pt idx="18">
                  <c:v>7.127151262658793</c:v>
                </c:pt>
                <c:pt idx="19">
                  <c:v>6.0356063015299499</c:v>
                </c:pt>
                <c:pt idx="20">
                  <c:v>7.0631200847635522</c:v>
                </c:pt>
              </c:numCache>
            </c:numRef>
          </c:val>
        </c:ser>
        <c:ser>
          <c:idx val="2"/>
          <c:order val="2"/>
          <c:tx>
            <c:strRef>
              <c:f>Wealth_CUB!$B$56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Wealth_CUB!$D$52:$X$52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Wealth_CUB!$D$56:$X$56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1.0797993465075262</c:v>
                </c:pt>
                <c:pt idx="2">
                  <c:v>2.2176018639870954</c:v>
                </c:pt>
                <c:pt idx="3">
                  <c:v>3.3972069298737528</c:v>
                </c:pt>
                <c:pt idx="4">
                  <c:v>4.5758983859507829</c:v>
                </c:pt>
                <c:pt idx="5">
                  <c:v>5.715443119975161</c:v>
                </c:pt>
                <c:pt idx="6">
                  <c:v>6.8072961137714882</c:v>
                </c:pt>
                <c:pt idx="7">
                  <c:v>7.8054808822936472</c:v>
                </c:pt>
                <c:pt idx="8">
                  <c:v>8.8547712261940923</c:v>
                </c:pt>
                <c:pt idx="9">
                  <c:v>9.8336486180078175</c:v>
                </c:pt>
                <c:pt idx="10">
                  <c:v>10.751790414371666</c:v>
                </c:pt>
                <c:pt idx="11">
                  <c:v>11.541111197145781</c:v>
                </c:pt>
                <c:pt idx="12">
                  <c:v>12.360998259256629</c:v>
                </c:pt>
                <c:pt idx="13">
                  <c:v>13.096352580192349</c:v>
                </c:pt>
                <c:pt idx="14">
                  <c:v>13.857206741536142</c:v>
                </c:pt>
                <c:pt idx="15">
                  <c:v>14.753919017003469</c:v>
                </c:pt>
                <c:pt idx="16">
                  <c:v>14.284250611074123</c:v>
                </c:pt>
                <c:pt idx="17">
                  <c:v>13.874653707636364</c:v>
                </c:pt>
                <c:pt idx="18">
                  <c:v>13.440388971228368</c:v>
                </c:pt>
                <c:pt idx="19">
                  <c:v>13.100467441836594</c:v>
                </c:pt>
                <c:pt idx="20">
                  <c:v>12.701696073376546</c:v>
                </c:pt>
              </c:numCache>
            </c:numRef>
          </c:val>
        </c:ser>
        <c:ser>
          <c:idx val="4"/>
          <c:order val="3"/>
          <c:tx>
            <c:strRef>
              <c:f>Wealth_CUB!$B$53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Wealth_CUB!$D$52:$X$52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Wealth_CUB!$D$53:$X$53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0.56140615977273711</c:v>
                </c:pt>
                <c:pt idx="2">
                  <c:v>0.41659344167908063</c:v>
                </c:pt>
                <c:pt idx="3">
                  <c:v>-8.3297885742239508E-3</c:v>
                </c:pt>
                <c:pt idx="4">
                  <c:v>-0.60703114233099376</c:v>
                </c:pt>
                <c:pt idx="5">
                  <c:v>-2.6177426553932626</c:v>
                </c:pt>
                <c:pt idx="6">
                  <c:v>-2.8614544467883585</c:v>
                </c:pt>
                <c:pt idx="7">
                  <c:v>-3.1284804127809318</c:v>
                </c:pt>
                <c:pt idx="8">
                  <c:v>-3.3522861029694928</c:v>
                </c:pt>
                <c:pt idx="9">
                  <c:v>-3.457576799734674</c:v>
                </c:pt>
                <c:pt idx="10">
                  <c:v>-3.3907484755151707</c:v>
                </c:pt>
                <c:pt idx="11">
                  <c:v>-3.1506845849513354</c:v>
                </c:pt>
                <c:pt idx="12">
                  <c:v>-2.8894185923597715</c:v>
                </c:pt>
                <c:pt idx="13">
                  <c:v>-2.6120210071061356</c:v>
                </c:pt>
                <c:pt idx="14">
                  <c:v>-2.255639226198114</c:v>
                </c:pt>
                <c:pt idx="15">
                  <c:v>-1.7535967890173532</c:v>
                </c:pt>
                <c:pt idx="16">
                  <c:v>-0.91798201366024568</c:v>
                </c:pt>
                <c:pt idx="17">
                  <c:v>0.35795475972588697</c:v>
                </c:pt>
                <c:pt idx="18">
                  <c:v>1.6998299283439433</c:v>
                </c:pt>
                <c:pt idx="19">
                  <c:v>1.238596629058919</c:v>
                </c:pt>
                <c:pt idx="20">
                  <c:v>2.3025646648215492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Wealth_CUB!$D$64:$X$64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-11.395085408407613</c:v>
                </c:pt>
                <c:pt idx="2">
                  <c:v>-22.188974044730038</c:v>
                </c:pt>
                <c:pt idx="3">
                  <c:v>-34.156208864987256</c:v>
                </c:pt>
                <c:pt idx="4">
                  <c:v>-34.033565315033485</c:v>
                </c:pt>
                <c:pt idx="5">
                  <c:v>-32.740957827141116</c:v>
                </c:pt>
                <c:pt idx="6">
                  <c:v>-27.789380757710148</c:v>
                </c:pt>
                <c:pt idx="7">
                  <c:v>-26.069222125668812</c:v>
                </c:pt>
                <c:pt idx="8">
                  <c:v>-26.216807917471606</c:v>
                </c:pt>
                <c:pt idx="9">
                  <c:v>-21.910324609671804</c:v>
                </c:pt>
                <c:pt idx="10">
                  <c:v>-17.558272707396682</c:v>
                </c:pt>
                <c:pt idx="11">
                  <c:v>-15.208572383093678</c:v>
                </c:pt>
                <c:pt idx="12">
                  <c:v>-14.268646279229225</c:v>
                </c:pt>
                <c:pt idx="13">
                  <c:v>-11.277033279640037</c:v>
                </c:pt>
                <c:pt idx="14">
                  <c:v>-6.3819702016344788</c:v>
                </c:pt>
                <c:pt idx="15">
                  <c:v>3.926581552284425</c:v>
                </c:pt>
                <c:pt idx="16">
                  <c:v>16.353656105575887</c:v>
                </c:pt>
                <c:pt idx="17">
                  <c:v>24.763956895778549</c:v>
                </c:pt>
                <c:pt idx="18">
                  <c:v>29.920819789822861</c:v>
                </c:pt>
                <c:pt idx="19">
                  <c:v>31.85357675576277</c:v>
                </c:pt>
                <c:pt idx="20">
                  <c:v>34.631446261606278</c:v>
                </c:pt>
              </c:numCache>
            </c:numRef>
          </c:val>
        </c:ser>
        <c:marker val="1"/>
        <c:axId val="74918912"/>
        <c:axId val="74932992"/>
      </c:lineChart>
      <c:catAx>
        <c:axId val="7491891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932992"/>
        <c:crosses val="autoZero"/>
        <c:auto val="1"/>
        <c:lblAlgn val="ctr"/>
        <c:lblOffset val="100"/>
      </c:catAx>
      <c:valAx>
        <c:axId val="7493299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918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Wealth_CUB!$B$40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Wealth_CUB!$D$38:$X$38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Wealth_CUB!$D$40:$X$40</c:f>
              <c:numCache>
                <c:formatCode>_(* #,##0_);_(* \(#,##0\);_(* "-"??_);_(@_)</c:formatCode>
                <c:ptCount val="21"/>
                <c:pt idx="0">
                  <c:v>10490.961340549475</c:v>
                </c:pt>
                <c:pt idx="1">
                  <c:v>10597.678733566358</c:v>
                </c:pt>
                <c:pt idx="2">
                  <c:v>10457.818094707118</c:v>
                </c:pt>
                <c:pt idx="3">
                  <c:v>10230.17136072725</c:v>
                </c:pt>
                <c:pt idx="4">
                  <c:v>9949.0422951537566</c:v>
                </c:pt>
                <c:pt idx="5">
                  <c:v>9692.2291578025761</c:v>
                </c:pt>
                <c:pt idx="6">
                  <c:v>9519.3244654269147</c:v>
                </c:pt>
                <c:pt idx="7">
                  <c:v>9372.2181103719813</c:v>
                </c:pt>
                <c:pt idx="8">
                  <c:v>9245.3839551502933</c:v>
                </c:pt>
                <c:pt idx="9">
                  <c:v>9140.9699459674048</c:v>
                </c:pt>
                <c:pt idx="10">
                  <c:v>9069.1512185661159</c:v>
                </c:pt>
                <c:pt idx="11">
                  <c:v>8990.4278216285948</c:v>
                </c:pt>
                <c:pt idx="12">
                  <c:v>8886.8751120360066</c:v>
                </c:pt>
                <c:pt idx="13">
                  <c:v>8770.3014121747947</c:v>
                </c:pt>
                <c:pt idx="14">
                  <c:v>8681.3998402438392</c:v>
                </c:pt>
                <c:pt idx="15">
                  <c:v>8659.4331357561496</c:v>
                </c:pt>
                <c:pt idx="16">
                  <c:v>8793.8946824406066</c:v>
                </c:pt>
                <c:pt idx="17">
                  <c:v>8939.9822902945962</c:v>
                </c:pt>
                <c:pt idx="18">
                  <c:v>9122.4414820548482</c:v>
                </c:pt>
                <c:pt idx="19">
                  <c:v>9216.9059895124192</c:v>
                </c:pt>
                <c:pt idx="20">
                  <c:v>9373.208692751803</c:v>
                </c:pt>
              </c:numCache>
            </c:numRef>
          </c:val>
        </c:ser>
        <c:ser>
          <c:idx val="1"/>
          <c:order val="1"/>
          <c:tx>
            <c:strRef>
              <c:f>Wealth_CUB!$B$41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Wealth_CUB!$D$38:$X$38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Wealth_CUB!$D$41:$X$41</c:f>
              <c:numCache>
                <c:formatCode>General</c:formatCode>
                <c:ptCount val="21"/>
                <c:pt idx="0">
                  <c:v>23140.679623237302</c:v>
                </c:pt>
                <c:pt idx="1">
                  <c:v>23209.926627710007</c:v>
                </c:pt>
                <c:pt idx="2">
                  <c:v>23269.301357269778</c:v>
                </c:pt>
                <c:pt idx="3">
                  <c:v>23314.279462158458</c:v>
                </c:pt>
                <c:pt idx="4">
                  <c:v>23350.011906982199</c:v>
                </c:pt>
                <c:pt idx="5">
                  <c:v>22852.52688346065</c:v>
                </c:pt>
                <c:pt idx="6">
                  <c:v>22910.372203277559</c:v>
                </c:pt>
                <c:pt idx="7">
                  <c:v>22936.321609252136</c:v>
                </c:pt>
                <c:pt idx="8">
                  <c:v>22956.339106817963</c:v>
                </c:pt>
                <c:pt idx="9">
                  <c:v>22998.476601974817</c:v>
                </c:pt>
                <c:pt idx="10">
                  <c:v>23071.675369481633</c:v>
                </c:pt>
                <c:pt idx="11">
                  <c:v>23217.52568760559</c:v>
                </c:pt>
                <c:pt idx="12">
                  <c:v>23395.103890286289</c:v>
                </c:pt>
                <c:pt idx="13">
                  <c:v>23593.622849868963</c:v>
                </c:pt>
                <c:pt idx="14">
                  <c:v>23792.358697036394</c:v>
                </c:pt>
                <c:pt idx="15">
                  <c:v>23973.390651248686</c:v>
                </c:pt>
                <c:pt idx="16">
                  <c:v>24152.304789875929</c:v>
                </c:pt>
                <c:pt idx="17">
                  <c:v>24477.102931848029</c:v>
                </c:pt>
                <c:pt idx="18">
                  <c:v>24789.950863192684</c:v>
                </c:pt>
                <c:pt idx="19">
                  <c:v>24537.359940794267</c:v>
                </c:pt>
                <c:pt idx="20">
                  <c:v>24775.133613456961</c:v>
                </c:pt>
              </c:numCache>
            </c:numRef>
          </c:val>
        </c:ser>
        <c:ser>
          <c:idx val="2"/>
          <c:order val="2"/>
          <c:tx>
            <c:strRef>
              <c:f>Wealth_CUB!$B$42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Wealth_CUB!$D$38:$X$38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Wealth_CUB!$D$42:$X$42</c:f>
              <c:numCache>
                <c:formatCode>_(* #,##0_);_(* \(#,##0\);_(* "-"??_);_(@_)</c:formatCode>
                <c:ptCount val="21"/>
                <c:pt idx="0">
                  <c:v>2477.9852132440892</c:v>
                </c:pt>
                <c:pt idx="1">
                  <c:v>2504.7424813832522</c:v>
                </c:pt>
                <c:pt idx="2">
                  <c:v>2532.9370595223149</c:v>
                </c:pt>
                <c:pt idx="3">
                  <c:v>2562.1674986296644</c:v>
                </c:pt>
                <c:pt idx="4">
                  <c:v>2591.3752986210247</c:v>
                </c:pt>
                <c:pt idx="5">
                  <c:v>2619.6130486284501</c:v>
                </c:pt>
                <c:pt idx="6">
                  <c:v>2646.669004365086</c:v>
                </c:pt>
                <c:pt idx="7">
                  <c:v>2671.4038753299201</c:v>
                </c:pt>
                <c:pt idx="8">
                  <c:v>2697.405134895771</c:v>
                </c:pt>
                <c:pt idx="9">
                  <c:v>2721.6615719207048</c:v>
                </c:pt>
                <c:pt idx="10">
                  <c:v>2744.4129898712144</c:v>
                </c:pt>
                <c:pt idx="11">
                  <c:v>2763.9722421534193</c:v>
                </c:pt>
                <c:pt idx="12">
                  <c:v>2784.2889223178277</c:v>
                </c:pt>
                <c:pt idx="13">
                  <c:v>2802.5108936555662</c:v>
                </c:pt>
                <c:pt idx="14">
                  <c:v>2821.3647472680177</c:v>
                </c:pt>
                <c:pt idx="15">
                  <c:v>2843.5851448594426</c:v>
                </c:pt>
                <c:pt idx="16">
                  <c:v>2831.9468312092345</c:v>
                </c:pt>
                <c:pt idx="17">
                  <c:v>2821.7970805081409</c:v>
                </c:pt>
                <c:pt idx="18">
                  <c:v>2811.0360645536175</c:v>
                </c:pt>
                <c:pt idx="19">
                  <c:v>2802.6128593186563</c:v>
                </c:pt>
                <c:pt idx="20">
                  <c:v>2792.7313637735651</c:v>
                </c:pt>
              </c:numCache>
            </c:numRef>
          </c:val>
        </c:ser>
        <c:overlap val="100"/>
        <c:axId val="76748288"/>
        <c:axId val="76749824"/>
      </c:barChart>
      <c:catAx>
        <c:axId val="7674828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749824"/>
        <c:crosses val="autoZero"/>
        <c:auto val="1"/>
        <c:lblAlgn val="ctr"/>
        <c:lblOffset val="100"/>
      </c:catAx>
      <c:valAx>
        <c:axId val="7674982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74828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Wealth_CUB!$B$67:$B$69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Wealth_CUB!$C$67:$C$69</c:f>
              <c:numCache>
                <c:formatCode>_(* #,##0_);_(* \(#,##0\);_(* "-"??_);_(@_)</c:formatCode>
                <c:ptCount val="3"/>
                <c:pt idx="0">
                  <c:v>26.333735452000177</c:v>
                </c:pt>
                <c:pt idx="1">
                  <c:v>66.070926300617487</c:v>
                </c:pt>
                <c:pt idx="2">
                  <c:v>7.595338247382351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Wealth_CUB!$B$72:$B$75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Wealth_CUB!$C$72:$C$75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64.004248673123769</c:v>
                </c:pt>
                <c:pt idx="2">
                  <c:v>19.449831432707466</c:v>
                </c:pt>
                <c:pt idx="3">
                  <c:v>16.545919894168758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381690592648.60236</v>
      </c>
      <c r="E7" s="13">
        <f t="shared" ref="E7:X7" si="0">+E8+E9+E10</f>
        <v>386876147709.78455</v>
      </c>
      <c r="F7" s="13">
        <f t="shared" si="0"/>
        <v>388964817083.82507</v>
      </c>
      <c r="G7" s="13">
        <f t="shared" si="0"/>
        <v>389615180829.31952</v>
      </c>
      <c r="H7" s="13">
        <f t="shared" si="0"/>
        <v>389333708536.35059</v>
      </c>
      <c r="I7" s="13">
        <f t="shared" si="0"/>
        <v>383319578753.24573</v>
      </c>
      <c r="J7" s="13">
        <f t="shared" si="0"/>
        <v>384058353485.76733</v>
      </c>
      <c r="K7" s="13">
        <f t="shared" si="0"/>
        <v>384509684179.3772</v>
      </c>
      <c r="L7" s="13">
        <f t="shared" si="0"/>
        <v>384987254865.60358</v>
      </c>
      <c r="M7" s="13">
        <f t="shared" si="0"/>
        <v>385856061613.9447</v>
      </c>
      <c r="N7" s="13">
        <f t="shared" si="0"/>
        <v>387376619353.19995</v>
      </c>
      <c r="O7" s="13">
        <f t="shared" si="0"/>
        <v>389593128153.98407</v>
      </c>
      <c r="P7" s="13">
        <f t="shared" si="0"/>
        <v>391880762818.13281</v>
      </c>
      <c r="Q7" s="13">
        <f t="shared" si="0"/>
        <v>394146425051.69739</v>
      </c>
      <c r="R7" s="13">
        <f t="shared" si="0"/>
        <v>396539651248.20105</v>
      </c>
      <c r="S7" s="13">
        <f t="shared" si="0"/>
        <v>399260091410.16199</v>
      </c>
      <c r="T7" s="13">
        <f t="shared" si="0"/>
        <v>403045254599.35931</v>
      </c>
      <c r="U7" s="13">
        <f t="shared" si="0"/>
        <v>408364621898.41077</v>
      </c>
      <c r="V7" s="13">
        <f t="shared" si="0"/>
        <v>413759379167.53058</v>
      </c>
      <c r="W7" s="13">
        <f t="shared" si="0"/>
        <v>411726526648.64044</v>
      </c>
      <c r="X7" s="13">
        <f t="shared" si="0"/>
        <v>415881831614.11414</v>
      </c>
    </row>
    <row r="8" spans="1:24" s="22" customFormat="1" ht="15.75">
      <c r="A8" s="19">
        <v>1</v>
      </c>
      <c r="B8" s="20" t="s">
        <v>5</v>
      </c>
      <c r="C8" s="20"/>
      <c r="D8" s="21">
        <v>110892902404.92767</v>
      </c>
      <c r="E8" s="21">
        <v>112908951546.54274</v>
      </c>
      <c r="F8" s="21">
        <v>112181934989.9156</v>
      </c>
      <c r="G8" s="21">
        <v>110390566879.80051</v>
      </c>
      <c r="H8" s="21">
        <v>107925638869.14532</v>
      </c>
      <c r="I8" s="21">
        <v>105653003142.22853</v>
      </c>
      <c r="J8" s="21">
        <v>104229044552.79919</v>
      </c>
      <c r="K8" s="21">
        <v>103022139412.4608</v>
      </c>
      <c r="L8" s="21">
        <v>101989796678.97966</v>
      </c>
      <c r="M8" s="21">
        <v>101175747212.48662</v>
      </c>
      <c r="N8" s="21">
        <v>100706693775.28954</v>
      </c>
      <c r="O8" s="21">
        <v>100154876324.81656</v>
      </c>
      <c r="P8" s="21">
        <v>99314686280.801041</v>
      </c>
      <c r="Q8" s="21">
        <v>98297792566.396027</v>
      </c>
      <c r="R8" s="21">
        <v>97535266763.144318</v>
      </c>
      <c r="S8" s="21">
        <v>97455356092.61853</v>
      </c>
      <c r="T8" s="21">
        <v>99064314040.634033</v>
      </c>
      <c r="U8" s="21">
        <v>100741862214.87294</v>
      </c>
      <c r="V8" s="21">
        <v>102781681546.37119</v>
      </c>
      <c r="W8" s="21">
        <v>103806583470.85027</v>
      </c>
      <c r="X8" s="21">
        <v>105523386625.61728</v>
      </c>
    </row>
    <row r="9" spans="1:24" s="22" customFormat="1" ht="15.75">
      <c r="A9" s="19">
        <v>2</v>
      </c>
      <c r="B9" s="20" t="s">
        <v>38</v>
      </c>
      <c r="C9" s="20"/>
      <c r="D9" s="21">
        <v>244604573760.53476</v>
      </c>
      <c r="E9" s="21">
        <v>247281366692.74435</v>
      </c>
      <c r="F9" s="21">
        <v>249611843357.95239</v>
      </c>
      <c r="G9" s="21">
        <v>251577068992.40085</v>
      </c>
      <c r="H9" s="21">
        <v>253297239865.06158</v>
      </c>
      <c r="I9" s="21">
        <v>249110710788.59344</v>
      </c>
      <c r="J9" s="21">
        <v>250850384790.35992</v>
      </c>
      <c r="K9" s="21">
        <v>252122698662.16611</v>
      </c>
      <c r="L9" s="21">
        <v>253241224956.7858</v>
      </c>
      <c r="M9" s="21">
        <v>254555924448.71927</v>
      </c>
      <c r="N9" s="21">
        <v>256195104737.11465</v>
      </c>
      <c r="O9" s="21">
        <v>258647136704.24173</v>
      </c>
      <c r="P9" s="21">
        <v>261450439449.03775</v>
      </c>
      <c r="Q9" s="21">
        <v>264438009116.39389</v>
      </c>
      <c r="R9" s="21">
        <v>267306436190.44299</v>
      </c>
      <c r="S9" s="21">
        <v>269802339949.69025</v>
      </c>
      <c r="T9" s="21">
        <v>272078708343.74619</v>
      </c>
      <c r="U9" s="21">
        <v>275824811605.77777</v>
      </c>
      <c r="V9" s="21">
        <v>279306021330.25995</v>
      </c>
      <c r="W9" s="21">
        <v>276355157115.26782</v>
      </c>
      <c r="X9" s="21">
        <v>278917933942.49268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26193116483.139973</v>
      </c>
      <c r="E10" s="21">
        <f t="shared" ref="E10:X10" si="1">+E13+E16+E19+E23</f>
        <v>26685829470.497417</v>
      </c>
      <c r="F10" s="21">
        <f t="shared" si="1"/>
        <v>27171038735.957115</v>
      </c>
      <c r="G10" s="21">
        <f t="shared" si="1"/>
        <v>27647544957.118141</v>
      </c>
      <c r="H10" s="21">
        <f t="shared" si="1"/>
        <v>28110829802.143692</v>
      </c>
      <c r="I10" s="21">
        <f t="shared" si="1"/>
        <v>28555864822.423763</v>
      </c>
      <c r="J10" s="21">
        <f t="shared" si="1"/>
        <v>28978924142.608231</v>
      </c>
      <c r="K10" s="21">
        <f t="shared" si="1"/>
        <v>29364846104.75032</v>
      </c>
      <c r="L10" s="21">
        <f t="shared" si="1"/>
        <v>29756233229.838127</v>
      </c>
      <c r="M10" s="21">
        <f t="shared" si="1"/>
        <v>30124389952.738838</v>
      </c>
      <c r="N10" s="21">
        <f t="shared" si="1"/>
        <v>30474820840.795792</v>
      </c>
      <c r="O10" s="21">
        <f t="shared" si="1"/>
        <v>30791115124.92577</v>
      </c>
      <c r="P10" s="21">
        <f t="shared" si="1"/>
        <v>31115637088.294022</v>
      </c>
      <c r="Q10" s="21">
        <f t="shared" si="1"/>
        <v>31410623368.907494</v>
      </c>
      <c r="R10" s="21">
        <f t="shared" si="1"/>
        <v>31697948294.613762</v>
      </c>
      <c r="S10" s="21">
        <f t="shared" si="1"/>
        <v>32002395367.85321</v>
      </c>
      <c r="T10" s="21">
        <f t="shared" si="1"/>
        <v>31902232214.979088</v>
      </c>
      <c r="U10" s="21">
        <f t="shared" si="1"/>
        <v>31797948077.76004</v>
      </c>
      <c r="V10" s="21">
        <f t="shared" si="1"/>
        <v>31671676290.899475</v>
      </c>
      <c r="W10" s="21">
        <f t="shared" si="1"/>
        <v>31564786062.522354</v>
      </c>
      <c r="X10" s="21">
        <f t="shared" si="1"/>
        <v>31440511046.004166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13863188253.164341</v>
      </c>
      <c r="E11" s="38">
        <f t="shared" ref="E11:X11" si="2">+E13+E16</f>
        <v>14437011950.43671</v>
      </c>
      <c r="F11" s="38">
        <f t="shared" si="2"/>
        <v>15010835647.709084</v>
      </c>
      <c r="G11" s="38">
        <f t="shared" si="2"/>
        <v>15584659344.981453</v>
      </c>
      <c r="H11" s="38">
        <f t="shared" si="2"/>
        <v>16158483042.253824</v>
      </c>
      <c r="I11" s="38">
        <f t="shared" si="2"/>
        <v>16732306739.526196</v>
      </c>
      <c r="J11" s="38">
        <f t="shared" si="2"/>
        <v>17306130436.798565</v>
      </c>
      <c r="K11" s="38">
        <f t="shared" si="2"/>
        <v>17879954134.070938</v>
      </c>
      <c r="L11" s="38">
        <f t="shared" si="2"/>
        <v>18453777831.343307</v>
      </c>
      <c r="M11" s="38">
        <f t="shared" si="2"/>
        <v>19027601528.615677</v>
      </c>
      <c r="N11" s="38">
        <f t="shared" si="2"/>
        <v>19601425225.888046</v>
      </c>
      <c r="O11" s="38">
        <f t="shared" si="2"/>
        <v>20159710887.554825</v>
      </c>
      <c r="P11" s="38">
        <f t="shared" si="2"/>
        <v>20717996549.221603</v>
      </c>
      <c r="Q11" s="38">
        <f t="shared" si="2"/>
        <v>21276282210.888374</v>
      </c>
      <c r="R11" s="38">
        <f t="shared" si="2"/>
        <v>21834567872.555153</v>
      </c>
      <c r="S11" s="38">
        <f t="shared" si="2"/>
        <v>22392853534.221928</v>
      </c>
      <c r="T11" s="38">
        <f t="shared" si="2"/>
        <v>22543083627.04113</v>
      </c>
      <c r="U11" s="38">
        <f t="shared" si="2"/>
        <v>22693313719.860336</v>
      </c>
      <c r="V11" s="38">
        <f t="shared" si="2"/>
        <v>22843543812.679539</v>
      </c>
      <c r="W11" s="38">
        <f t="shared" si="2"/>
        <v>22993773905.498741</v>
      </c>
      <c r="X11" s="38">
        <f t="shared" si="2"/>
        <v>23144003998.317944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12329928229.975636</v>
      </c>
      <c r="E12" s="38">
        <f t="shared" ref="E12:X12" si="3">+E23+E19</f>
        <v>12248817520.060707</v>
      </c>
      <c r="F12" s="38">
        <f t="shared" si="3"/>
        <v>12160203088.248032</v>
      </c>
      <c r="G12" s="38">
        <f t="shared" si="3"/>
        <v>12062885612.13669</v>
      </c>
      <c r="H12" s="38">
        <f t="shared" si="3"/>
        <v>11952346759.88987</v>
      </c>
      <c r="I12" s="38">
        <f t="shared" si="3"/>
        <v>11823558082.897568</v>
      </c>
      <c r="J12" s="38">
        <f t="shared" si="3"/>
        <v>11672793705.809668</v>
      </c>
      <c r="K12" s="38">
        <f t="shared" si="3"/>
        <v>11484891970.679382</v>
      </c>
      <c r="L12" s="38">
        <f t="shared" si="3"/>
        <v>11302455398.49482</v>
      </c>
      <c r="M12" s="38">
        <f t="shared" si="3"/>
        <v>11096788424.123165</v>
      </c>
      <c r="N12" s="38">
        <f t="shared" si="3"/>
        <v>10873395614.907745</v>
      </c>
      <c r="O12" s="38">
        <f t="shared" si="3"/>
        <v>10631404237.370945</v>
      </c>
      <c r="P12" s="38">
        <f t="shared" si="3"/>
        <v>10397640539.072416</v>
      </c>
      <c r="Q12" s="38">
        <f t="shared" si="3"/>
        <v>10134341158.019119</v>
      </c>
      <c r="R12" s="38">
        <f t="shared" si="3"/>
        <v>9863380422.0586128</v>
      </c>
      <c r="S12" s="38">
        <f t="shared" si="3"/>
        <v>9609541833.6312866</v>
      </c>
      <c r="T12" s="38">
        <f t="shared" si="3"/>
        <v>9359148587.9379578</v>
      </c>
      <c r="U12" s="38">
        <f t="shared" si="3"/>
        <v>9104634357.8997078</v>
      </c>
      <c r="V12" s="38">
        <f t="shared" si="3"/>
        <v>8828132478.2199364</v>
      </c>
      <c r="W12" s="38">
        <f t="shared" si="3"/>
        <v>8571012157.023613</v>
      </c>
      <c r="X12" s="38">
        <f t="shared" si="3"/>
        <v>8296507047.686224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13863188253.164341</v>
      </c>
      <c r="E16" s="13">
        <f t="shared" ref="E16:X16" si="5">+E17+E18</f>
        <v>14437011950.43671</v>
      </c>
      <c r="F16" s="13">
        <f t="shared" si="5"/>
        <v>15010835647.709084</v>
      </c>
      <c r="G16" s="13">
        <f t="shared" si="5"/>
        <v>15584659344.981453</v>
      </c>
      <c r="H16" s="13">
        <f t="shared" si="5"/>
        <v>16158483042.253824</v>
      </c>
      <c r="I16" s="13">
        <f t="shared" si="5"/>
        <v>16732306739.526196</v>
      </c>
      <c r="J16" s="13">
        <f t="shared" si="5"/>
        <v>17306130436.798565</v>
      </c>
      <c r="K16" s="13">
        <f t="shared" si="5"/>
        <v>17879954134.070938</v>
      </c>
      <c r="L16" s="13">
        <f t="shared" si="5"/>
        <v>18453777831.343307</v>
      </c>
      <c r="M16" s="13">
        <f t="shared" si="5"/>
        <v>19027601528.615677</v>
      </c>
      <c r="N16" s="13">
        <f t="shared" si="5"/>
        <v>19601425225.888046</v>
      </c>
      <c r="O16" s="13">
        <f t="shared" si="5"/>
        <v>20159710887.554825</v>
      </c>
      <c r="P16" s="13">
        <f t="shared" si="5"/>
        <v>20717996549.221603</v>
      </c>
      <c r="Q16" s="13">
        <f t="shared" si="5"/>
        <v>21276282210.888374</v>
      </c>
      <c r="R16" s="13">
        <f t="shared" si="5"/>
        <v>21834567872.555153</v>
      </c>
      <c r="S16" s="13">
        <f t="shared" si="5"/>
        <v>22392853534.221928</v>
      </c>
      <c r="T16" s="13">
        <f t="shared" si="5"/>
        <v>22543083627.04113</v>
      </c>
      <c r="U16" s="13">
        <f t="shared" si="5"/>
        <v>22693313719.860336</v>
      </c>
      <c r="V16" s="13">
        <f t="shared" si="5"/>
        <v>22843543812.679539</v>
      </c>
      <c r="W16" s="13">
        <f t="shared" si="5"/>
        <v>22993773905.498741</v>
      </c>
      <c r="X16" s="13">
        <f t="shared" si="5"/>
        <v>23144003998.317944</v>
      </c>
    </row>
    <row r="17" spans="1:24">
      <c r="A17" s="8" t="s">
        <v>45</v>
      </c>
      <c r="B17" s="2" t="s">
        <v>7</v>
      </c>
      <c r="C17" s="2"/>
      <c r="D17" s="14">
        <v>6493029261.3320274</v>
      </c>
      <c r="E17" s="14">
        <v>6902305867.1444368</v>
      </c>
      <c r="F17" s="14">
        <v>7311582472.9568462</v>
      </c>
      <c r="G17" s="14">
        <v>7720859078.7692547</v>
      </c>
      <c r="H17" s="14">
        <v>8130135684.5816631</v>
      </c>
      <c r="I17" s="14">
        <v>8539412290.3940735</v>
      </c>
      <c r="J17" s="14">
        <v>8948688896.2064819</v>
      </c>
      <c r="K17" s="14">
        <v>9357965502.0188904</v>
      </c>
      <c r="L17" s="14">
        <v>9767242107.8313026</v>
      </c>
      <c r="M17" s="14">
        <v>10176518713.643711</v>
      </c>
      <c r="N17" s="14">
        <v>10585795319.456118</v>
      </c>
      <c r="O17" s="14">
        <v>10957996312.246708</v>
      </c>
      <c r="P17" s="14">
        <v>11330197305.037296</v>
      </c>
      <c r="Q17" s="14">
        <v>11702398297.827883</v>
      </c>
      <c r="R17" s="14">
        <v>12074599290.618473</v>
      </c>
      <c r="S17" s="14">
        <v>12446800283.409061</v>
      </c>
      <c r="T17" s="14">
        <v>12532417643.979588</v>
      </c>
      <c r="U17" s="14">
        <v>12618035004.550116</v>
      </c>
      <c r="V17" s="14">
        <v>12703652365.120644</v>
      </c>
      <c r="W17" s="14">
        <v>12789269725.691172</v>
      </c>
      <c r="X17" s="14">
        <v>12874887086.261698</v>
      </c>
    </row>
    <row r="18" spans="1:24">
      <c r="A18" s="8" t="s">
        <v>46</v>
      </c>
      <c r="B18" s="2" t="s">
        <v>62</v>
      </c>
      <c r="C18" s="2"/>
      <c r="D18" s="14">
        <v>7370158991.8323135</v>
      </c>
      <c r="E18" s="14">
        <v>7534706083.2922745</v>
      </c>
      <c r="F18" s="14">
        <v>7699253174.7522364</v>
      </c>
      <c r="G18" s="14">
        <v>7863800266.2121992</v>
      </c>
      <c r="H18" s="14">
        <v>8028347357.6721611</v>
      </c>
      <c r="I18" s="14">
        <v>8192894449.132122</v>
      </c>
      <c r="J18" s="14">
        <v>8357441540.592083</v>
      </c>
      <c r="K18" s="14">
        <v>8521988632.0520458</v>
      </c>
      <c r="L18" s="14">
        <v>8686535723.5120068</v>
      </c>
      <c r="M18" s="14">
        <v>8851082814.9719677</v>
      </c>
      <c r="N18" s="14">
        <v>9015629906.4319305</v>
      </c>
      <c r="O18" s="14">
        <v>9201714575.3081169</v>
      </c>
      <c r="P18" s="14">
        <v>9387799244.1843052</v>
      </c>
      <c r="Q18" s="14">
        <v>9573883913.0604935</v>
      </c>
      <c r="R18" s="14">
        <v>9759968581.9366798</v>
      </c>
      <c r="S18" s="14">
        <v>9946053250.8128662</v>
      </c>
      <c r="T18" s="14">
        <v>10010665983.061543</v>
      </c>
      <c r="U18" s="14">
        <v>10075278715.310219</v>
      </c>
      <c r="V18" s="14">
        <v>10139891447.558895</v>
      </c>
      <c r="W18" s="14">
        <v>10204504179.807571</v>
      </c>
      <c r="X18" s="14">
        <v>10269116912.056246</v>
      </c>
    </row>
    <row r="19" spans="1:24" ht="15.75">
      <c r="A19" s="15" t="s">
        <v>48</v>
      </c>
      <c r="B19" s="10" t="s">
        <v>12</v>
      </c>
      <c r="C19" s="10"/>
      <c r="D19" s="13">
        <f>+D20+D21+D22</f>
        <v>7005914369.8828182</v>
      </c>
      <c r="E19" s="13">
        <f t="shared" ref="E19:X19" si="6">+E20+E21+E22</f>
        <v>6950539025.2096252</v>
      </c>
      <c r="F19" s="13">
        <f t="shared" si="6"/>
        <v>6886694263.918644</v>
      </c>
      <c r="G19" s="13">
        <f t="shared" si="6"/>
        <v>6812654021.0343819</v>
      </c>
      <c r="H19" s="13">
        <f t="shared" si="6"/>
        <v>6722830517.6746931</v>
      </c>
      <c r="I19" s="13">
        <f t="shared" si="6"/>
        <v>6626604108.928463</v>
      </c>
      <c r="J19" s="13">
        <f t="shared" si="6"/>
        <v>6516781995.5911379</v>
      </c>
      <c r="K19" s="13">
        <f t="shared" si="6"/>
        <v>6376047663.7290573</v>
      </c>
      <c r="L19" s="13">
        <f t="shared" si="6"/>
        <v>6245567063.6724157</v>
      </c>
      <c r="M19" s="13">
        <f t="shared" si="6"/>
        <v>6090898347.6567402</v>
      </c>
      <c r="N19" s="13">
        <f t="shared" si="6"/>
        <v>5921855794.9991016</v>
      </c>
      <c r="O19" s="13">
        <f t="shared" si="6"/>
        <v>5737806100.6648674</v>
      </c>
      <c r="P19" s="13">
        <f t="shared" si="6"/>
        <v>5560946562.3159676</v>
      </c>
      <c r="Q19" s="13">
        <f t="shared" si="6"/>
        <v>5356706197.1991711</v>
      </c>
      <c r="R19" s="13">
        <f t="shared" si="6"/>
        <v>5143128478.0742664</v>
      </c>
      <c r="S19" s="13">
        <f t="shared" si="6"/>
        <v>4948189286.6214504</v>
      </c>
      <c r="T19" s="13">
        <f t="shared" si="6"/>
        <v>4756376199.978652</v>
      </c>
      <c r="U19" s="13">
        <f t="shared" si="6"/>
        <v>4560841176.3959055</v>
      </c>
      <c r="V19" s="13">
        <f t="shared" si="6"/>
        <v>4338051077.4259539</v>
      </c>
      <c r="W19" s="13">
        <f t="shared" si="6"/>
        <v>4128816444.8267927</v>
      </c>
      <c r="X19" s="13">
        <f t="shared" si="6"/>
        <v>3906985592.9462829</v>
      </c>
    </row>
    <row r="20" spans="1:24" s="16" customFormat="1">
      <c r="A20" s="8" t="s">
        <v>59</v>
      </c>
      <c r="B20" s="2" t="s">
        <v>13</v>
      </c>
      <c r="C20" s="2"/>
      <c r="D20" s="11">
        <v>3909878521.0030894</v>
      </c>
      <c r="E20" s="11">
        <v>3855805356.7217097</v>
      </c>
      <c r="F20" s="11">
        <v>3793306917.5307374</v>
      </c>
      <c r="G20" s="11">
        <v>3720646103.0276327</v>
      </c>
      <c r="H20" s="11">
        <v>3632168921.7679524</v>
      </c>
      <c r="I20" s="11">
        <v>3537540884.275537</v>
      </c>
      <c r="J20" s="11">
        <v>3429394555.7127767</v>
      </c>
      <c r="K20" s="11">
        <v>3317888931.8190351</v>
      </c>
      <c r="L20" s="11">
        <v>3202996976.0121732</v>
      </c>
      <c r="M20" s="11">
        <v>3067814065.3087225</v>
      </c>
      <c r="N20" s="11">
        <v>2922154479.0257545</v>
      </c>
      <c r="O20" s="11">
        <v>2749796267.8788552</v>
      </c>
      <c r="P20" s="11">
        <v>2586576793.2485142</v>
      </c>
      <c r="Q20" s="11">
        <v>2396755924.0627651</v>
      </c>
      <c r="R20" s="11">
        <v>2197597700.8689065</v>
      </c>
      <c r="S20" s="11">
        <v>2018247153.6658714</v>
      </c>
      <c r="T20" s="11">
        <v>1842022711.2728536</v>
      </c>
      <c r="U20" s="11">
        <v>1669870654.0647771</v>
      </c>
      <c r="V20" s="11">
        <v>1492287623.4191897</v>
      </c>
      <c r="W20" s="11">
        <v>1328260059.1443908</v>
      </c>
      <c r="X20" s="11">
        <v>1148128830.6320434</v>
      </c>
    </row>
    <row r="21" spans="1:24" s="16" customFormat="1">
      <c r="A21" s="8" t="s">
        <v>60</v>
      </c>
      <c r="B21" s="2" t="s">
        <v>14</v>
      </c>
      <c r="C21" s="2"/>
      <c r="D21" s="11">
        <v>3096035848.8797283</v>
      </c>
      <c r="E21" s="11">
        <v>3094733668.4879155</v>
      </c>
      <c r="F21" s="11">
        <v>3093387346.3879066</v>
      </c>
      <c r="G21" s="11">
        <v>3092007918.0067496</v>
      </c>
      <c r="H21" s="11">
        <v>3090661595.9067407</v>
      </c>
      <c r="I21" s="11">
        <v>3089063224.652926</v>
      </c>
      <c r="J21" s="11">
        <v>3087387439.8783612</v>
      </c>
      <c r="K21" s="11">
        <v>3058158731.9100227</v>
      </c>
      <c r="L21" s="11">
        <v>3042570087.6602426</v>
      </c>
      <c r="M21" s="11">
        <v>3023084282.3480172</v>
      </c>
      <c r="N21" s="11">
        <v>2999701315.9733467</v>
      </c>
      <c r="O21" s="11">
        <v>2988009832.7860117</v>
      </c>
      <c r="P21" s="11">
        <v>2974369769.0674534</v>
      </c>
      <c r="Q21" s="11">
        <v>2959950273.1364064</v>
      </c>
      <c r="R21" s="11">
        <v>2945530777.2053595</v>
      </c>
      <c r="S21" s="11">
        <v>2929942132.9555788</v>
      </c>
      <c r="T21" s="11">
        <v>2914353488.7057986</v>
      </c>
      <c r="U21" s="11">
        <v>2890970522.3311281</v>
      </c>
      <c r="V21" s="11">
        <v>2845763454.0067644</v>
      </c>
      <c r="W21" s="11">
        <v>2800556385.6824017</v>
      </c>
      <c r="X21" s="11">
        <v>2758856762.3142395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5324013860.0928164</v>
      </c>
      <c r="E23" s="13">
        <f t="shared" ref="E23:X23" si="7">+E24+E25+E26+E27+E28+E29+E30+E31+E32+E33</f>
        <v>5298278494.8510818</v>
      </c>
      <c r="F23" s="13">
        <f t="shared" si="7"/>
        <v>5273508824.3293886</v>
      </c>
      <c r="G23" s="13">
        <f t="shared" si="7"/>
        <v>5250231591.1023083</v>
      </c>
      <c r="H23" s="13">
        <f t="shared" si="7"/>
        <v>5229516242.2151756</v>
      </c>
      <c r="I23" s="13">
        <f t="shared" si="7"/>
        <v>5196953973.9691048</v>
      </c>
      <c r="J23" s="13">
        <f t="shared" si="7"/>
        <v>5156011710.2185297</v>
      </c>
      <c r="K23" s="13">
        <f t="shared" si="7"/>
        <v>5108844306.9503241</v>
      </c>
      <c r="L23" s="13">
        <f t="shared" si="7"/>
        <v>5056888334.822403</v>
      </c>
      <c r="M23" s="13">
        <f t="shared" si="7"/>
        <v>5005890076.466424</v>
      </c>
      <c r="N23" s="13">
        <f t="shared" si="7"/>
        <v>4951539819.9086437</v>
      </c>
      <c r="O23" s="13">
        <f t="shared" si="7"/>
        <v>4893598136.7060776</v>
      </c>
      <c r="P23" s="13">
        <f t="shared" si="7"/>
        <v>4836693976.7564487</v>
      </c>
      <c r="Q23" s="13">
        <f t="shared" si="7"/>
        <v>4777634960.8199472</v>
      </c>
      <c r="R23" s="13">
        <f t="shared" si="7"/>
        <v>4720251943.9843464</v>
      </c>
      <c r="S23" s="13">
        <f t="shared" si="7"/>
        <v>4661352547.0098362</v>
      </c>
      <c r="T23" s="13">
        <f t="shared" si="7"/>
        <v>4602772387.9593067</v>
      </c>
      <c r="U23" s="13">
        <f t="shared" si="7"/>
        <v>4543793181.5038013</v>
      </c>
      <c r="V23" s="13">
        <f t="shared" si="7"/>
        <v>4490081400.7939835</v>
      </c>
      <c r="W23" s="13">
        <f t="shared" si="7"/>
        <v>4442195712.1968203</v>
      </c>
      <c r="X23" s="13">
        <f t="shared" si="7"/>
        <v>4389521454.7399416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5324013860.0928164</v>
      </c>
      <c r="E29" s="11">
        <v>5298278494.8510818</v>
      </c>
      <c r="F29" s="11">
        <v>5273508824.3293886</v>
      </c>
      <c r="G29" s="11">
        <v>5250231591.1023083</v>
      </c>
      <c r="H29" s="11">
        <v>5229516242.2151756</v>
      </c>
      <c r="I29" s="11">
        <v>5196953973.9691048</v>
      </c>
      <c r="J29" s="11">
        <v>5156011710.2185297</v>
      </c>
      <c r="K29" s="11">
        <v>5108844306.9503241</v>
      </c>
      <c r="L29" s="11">
        <v>5056888334.822403</v>
      </c>
      <c r="M29" s="11">
        <v>5005890076.466424</v>
      </c>
      <c r="N29" s="11">
        <v>4951539819.9086437</v>
      </c>
      <c r="O29" s="11">
        <v>4893598136.7060776</v>
      </c>
      <c r="P29" s="11">
        <v>4836693976.7564487</v>
      </c>
      <c r="Q29" s="11">
        <v>4777634960.8199472</v>
      </c>
      <c r="R29" s="11">
        <v>4720251943.9843464</v>
      </c>
      <c r="S29" s="11">
        <v>4661352547.0098362</v>
      </c>
      <c r="T29" s="11">
        <v>4602772387.9593067</v>
      </c>
      <c r="U29" s="11">
        <v>4543793181.5038013</v>
      </c>
      <c r="V29" s="11">
        <v>4490081400.7939835</v>
      </c>
      <c r="W29" s="11">
        <v>4442195712.1968203</v>
      </c>
      <c r="X29" s="11">
        <v>4389521454.7399416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38539452744.186172</v>
      </c>
      <c r="E35" s="11">
        <v>34418545681.767982</v>
      </c>
      <c r="F35" s="11">
        <v>30432670556.492741</v>
      </c>
      <c r="G35" s="11">
        <v>25904842930.747761</v>
      </c>
      <c r="H35" s="11">
        <v>26090562530.54171</v>
      </c>
      <c r="I35" s="11">
        <v>26731660100.61927</v>
      </c>
      <c r="J35" s="11">
        <v>28827088119.910259</v>
      </c>
      <c r="K35" s="11">
        <v>29629923680.469379</v>
      </c>
      <c r="L35" s="11">
        <v>29676063655.214161</v>
      </c>
      <c r="M35" s="11">
        <v>31513369130.557449</v>
      </c>
      <c r="N35" s="11">
        <v>33377657730.371738</v>
      </c>
      <c r="O35" s="11">
        <v>34439811630.002762</v>
      </c>
      <c r="P35" s="11">
        <v>34931815613.863533</v>
      </c>
      <c r="Q35" s="11">
        <v>36256208104.132599</v>
      </c>
      <c r="R35" s="11">
        <v>38348509946.229927</v>
      </c>
      <c r="S35" s="11">
        <v>42644200000</v>
      </c>
      <c r="T35" s="11">
        <v>47789566449.449837</v>
      </c>
      <c r="U35" s="11">
        <v>51260110220.695587</v>
      </c>
      <c r="V35" s="11">
        <v>53370400812.440247</v>
      </c>
      <c r="W35" s="11">
        <v>54143800237.21283</v>
      </c>
      <c r="X35" s="11">
        <v>55261672536.725533</v>
      </c>
    </row>
    <row r="36" spans="1:24" ht="15.75">
      <c r="A36" s="25">
        <v>5</v>
      </c>
      <c r="B36" s="9" t="s">
        <v>9</v>
      </c>
      <c r="C36" s="10"/>
      <c r="D36" s="11">
        <v>10570328.000000002</v>
      </c>
      <c r="E36" s="11">
        <v>10654121</v>
      </c>
      <c r="F36" s="11">
        <v>10727088.000000002</v>
      </c>
      <c r="G36" s="11">
        <v>10790686.000000002</v>
      </c>
      <c r="H36" s="11">
        <v>10847842</v>
      </c>
      <c r="I36" s="11">
        <v>10900795</v>
      </c>
      <c r="J36" s="11">
        <v>10949206.000000002</v>
      </c>
      <c r="K36" s="11">
        <v>10992289.999999998</v>
      </c>
      <c r="L36" s="11">
        <v>11031429.000000002</v>
      </c>
      <c r="M36" s="11">
        <v>11068382.000000002</v>
      </c>
      <c r="N36" s="11">
        <v>11104312.999999998</v>
      </c>
      <c r="O36" s="11">
        <v>11140167.999999998</v>
      </c>
      <c r="P36" s="11">
        <v>11175434.000000004</v>
      </c>
      <c r="Q36" s="11">
        <v>11208028.999999996</v>
      </c>
      <c r="R36" s="11">
        <v>11234970</v>
      </c>
      <c r="S36" s="11">
        <v>11254241.999999996</v>
      </c>
      <c r="T36" s="11">
        <v>11265123.999999996</v>
      </c>
      <c r="U36" s="11">
        <v>11268687</v>
      </c>
      <c r="V36" s="11">
        <v>11266905</v>
      </c>
      <c r="W36" s="11">
        <v>11262627.999999998</v>
      </c>
      <c r="X36" s="11">
        <v>11257979.000000004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36109.626177030863</v>
      </c>
      <c r="E39" s="11">
        <f t="shared" si="8"/>
        <v>36312.347842659619</v>
      </c>
      <c r="F39" s="11">
        <f t="shared" si="8"/>
        <v>36260.056511499206</v>
      </c>
      <c r="G39" s="11">
        <f t="shared" si="8"/>
        <v>36106.618321515372</v>
      </c>
      <c r="H39" s="11">
        <f t="shared" si="8"/>
        <v>35890.429500756982</v>
      </c>
      <c r="I39" s="11">
        <f t="shared" si="8"/>
        <v>35164.369089891676</v>
      </c>
      <c r="J39" s="11">
        <f t="shared" si="8"/>
        <v>35076.365673069558</v>
      </c>
      <c r="K39" s="11">
        <f t="shared" si="8"/>
        <v>34979.943594954035</v>
      </c>
      <c r="L39" s="11">
        <f t="shared" si="8"/>
        <v>34899.128196864025</v>
      </c>
      <c r="M39" s="11">
        <f t="shared" si="8"/>
        <v>34861.108119862925</v>
      </c>
      <c r="N39" s="11">
        <f t="shared" si="8"/>
        <v>34885.239577918961</v>
      </c>
      <c r="O39" s="11">
        <f t="shared" si="8"/>
        <v>34971.9257513876</v>
      </c>
      <c r="P39" s="11">
        <f t="shared" si="8"/>
        <v>35066.267924640124</v>
      </c>
      <c r="Q39" s="11">
        <f t="shared" si="8"/>
        <v>35166.435155699321</v>
      </c>
      <c r="R39" s="11">
        <f t="shared" si="8"/>
        <v>35295.123284548252</v>
      </c>
      <c r="S39" s="11">
        <f t="shared" si="8"/>
        <v>35476.40893186428</v>
      </c>
      <c r="T39" s="11">
        <f t="shared" si="8"/>
        <v>35778.146303525769</v>
      </c>
      <c r="U39" s="11">
        <f t="shared" si="8"/>
        <v>36238.882302650767</v>
      </c>
      <c r="V39" s="11">
        <f t="shared" si="8"/>
        <v>36723.428409801149</v>
      </c>
      <c r="W39" s="11">
        <f t="shared" si="8"/>
        <v>36556.878789625342</v>
      </c>
      <c r="X39" s="11">
        <f t="shared" si="8"/>
        <v>36941.073669982332</v>
      </c>
    </row>
    <row r="40" spans="1:24" ht="15.75">
      <c r="B40" s="20" t="s">
        <v>5</v>
      </c>
      <c r="C40" s="7"/>
      <c r="D40" s="11">
        <f t="shared" ref="D40:X40" si="9">+D8/D36</f>
        <v>10490.961340549475</v>
      </c>
      <c r="E40" s="11">
        <f t="shared" si="9"/>
        <v>10597.678733566358</v>
      </c>
      <c r="F40" s="11">
        <f t="shared" si="9"/>
        <v>10457.818094707118</v>
      </c>
      <c r="G40" s="11">
        <f t="shared" si="9"/>
        <v>10230.17136072725</v>
      </c>
      <c r="H40" s="11">
        <f t="shared" si="9"/>
        <v>9949.0422951537566</v>
      </c>
      <c r="I40" s="11">
        <f t="shared" si="9"/>
        <v>9692.2291578025761</v>
      </c>
      <c r="J40" s="11">
        <f t="shared" si="9"/>
        <v>9519.3244654269147</v>
      </c>
      <c r="K40" s="11">
        <f t="shared" si="9"/>
        <v>9372.2181103719813</v>
      </c>
      <c r="L40" s="11">
        <f t="shared" si="9"/>
        <v>9245.3839551502933</v>
      </c>
      <c r="M40" s="11">
        <f t="shared" si="9"/>
        <v>9140.9699459674048</v>
      </c>
      <c r="N40" s="11">
        <f t="shared" si="9"/>
        <v>9069.1512185661159</v>
      </c>
      <c r="O40" s="11">
        <f t="shared" si="9"/>
        <v>8990.4278216285948</v>
      </c>
      <c r="P40" s="11">
        <f t="shared" si="9"/>
        <v>8886.8751120360066</v>
      </c>
      <c r="Q40" s="11">
        <f t="shared" si="9"/>
        <v>8770.3014121747947</v>
      </c>
      <c r="R40" s="11">
        <f t="shared" si="9"/>
        <v>8681.3998402438392</v>
      </c>
      <c r="S40" s="11">
        <f t="shared" si="9"/>
        <v>8659.4331357561496</v>
      </c>
      <c r="T40" s="11">
        <f t="shared" si="9"/>
        <v>8793.8946824406066</v>
      </c>
      <c r="U40" s="11">
        <f t="shared" si="9"/>
        <v>8939.9822902945962</v>
      </c>
      <c r="V40" s="11">
        <f t="shared" si="9"/>
        <v>9122.4414820548482</v>
      </c>
      <c r="W40" s="11">
        <f t="shared" si="9"/>
        <v>9216.9059895124192</v>
      </c>
      <c r="X40" s="11">
        <f t="shared" si="9"/>
        <v>9373.208692751803</v>
      </c>
    </row>
    <row r="41" spans="1:24" ht="15.75">
      <c r="B41" s="20" t="s">
        <v>38</v>
      </c>
      <c r="C41" s="7"/>
      <c r="D41" s="37">
        <f>+D9/D36</f>
        <v>23140.679623237302</v>
      </c>
      <c r="E41" s="37">
        <f t="shared" ref="E41:X41" si="10">+E9/E36</f>
        <v>23209.926627710007</v>
      </c>
      <c r="F41" s="37">
        <f t="shared" si="10"/>
        <v>23269.301357269778</v>
      </c>
      <c r="G41" s="37">
        <f t="shared" si="10"/>
        <v>23314.279462158458</v>
      </c>
      <c r="H41" s="37">
        <f t="shared" si="10"/>
        <v>23350.011906982199</v>
      </c>
      <c r="I41" s="37">
        <f t="shared" si="10"/>
        <v>22852.52688346065</v>
      </c>
      <c r="J41" s="37">
        <f t="shared" si="10"/>
        <v>22910.372203277559</v>
      </c>
      <c r="K41" s="37">
        <f t="shared" si="10"/>
        <v>22936.321609252136</v>
      </c>
      <c r="L41" s="37">
        <f t="shared" si="10"/>
        <v>22956.339106817963</v>
      </c>
      <c r="M41" s="37">
        <f t="shared" si="10"/>
        <v>22998.476601974817</v>
      </c>
      <c r="N41" s="37">
        <f t="shared" si="10"/>
        <v>23071.675369481633</v>
      </c>
      <c r="O41" s="37">
        <f t="shared" si="10"/>
        <v>23217.52568760559</v>
      </c>
      <c r="P41" s="37">
        <f t="shared" si="10"/>
        <v>23395.103890286289</v>
      </c>
      <c r="Q41" s="37">
        <f t="shared" si="10"/>
        <v>23593.622849868963</v>
      </c>
      <c r="R41" s="37">
        <f t="shared" si="10"/>
        <v>23792.358697036394</v>
      </c>
      <c r="S41" s="37">
        <f t="shared" si="10"/>
        <v>23973.390651248686</v>
      </c>
      <c r="T41" s="37">
        <f t="shared" si="10"/>
        <v>24152.304789875929</v>
      </c>
      <c r="U41" s="37">
        <f t="shared" si="10"/>
        <v>24477.102931848029</v>
      </c>
      <c r="V41" s="37">
        <f t="shared" si="10"/>
        <v>24789.950863192684</v>
      </c>
      <c r="W41" s="37">
        <f t="shared" si="10"/>
        <v>24537.359940794267</v>
      </c>
      <c r="X41" s="37">
        <f t="shared" si="10"/>
        <v>24775.133613456961</v>
      </c>
    </row>
    <row r="42" spans="1:24" ht="15.75">
      <c r="B42" s="20" t="s">
        <v>10</v>
      </c>
      <c r="C42" s="9"/>
      <c r="D42" s="11">
        <f t="shared" ref="D42:X42" si="11">+D10/D36</f>
        <v>2477.9852132440892</v>
      </c>
      <c r="E42" s="11">
        <f t="shared" si="11"/>
        <v>2504.7424813832522</v>
      </c>
      <c r="F42" s="11">
        <f t="shared" si="11"/>
        <v>2532.9370595223149</v>
      </c>
      <c r="G42" s="11">
        <f t="shared" si="11"/>
        <v>2562.1674986296644</v>
      </c>
      <c r="H42" s="11">
        <f t="shared" si="11"/>
        <v>2591.3752986210247</v>
      </c>
      <c r="I42" s="11">
        <f t="shared" si="11"/>
        <v>2619.6130486284501</v>
      </c>
      <c r="J42" s="11">
        <f t="shared" si="11"/>
        <v>2646.669004365086</v>
      </c>
      <c r="K42" s="11">
        <f t="shared" si="11"/>
        <v>2671.4038753299201</v>
      </c>
      <c r="L42" s="11">
        <f t="shared" si="11"/>
        <v>2697.405134895771</v>
      </c>
      <c r="M42" s="11">
        <f t="shared" si="11"/>
        <v>2721.6615719207048</v>
      </c>
      <c r="N42" s="11">
        <f t="shared" si="11"/>
        <v>2744.4129898712144</v>
      </c>
      <c r="O42" s="11">
        <f t="shared" si="11"/>
        <v>2763.9722421534193</v>
      </c>
      <c r="P42" s="11">
        <f t="shared" si="11"/>
        <v>2784.2889223178277</v>
      </c>
      <c r="Q42" s="11">
        <f t="shared" si="11"/>
        <v>2802.5108936555662</v>
      </c>
      <c r="R42" s="11">
        <f t="shared" si="11"/>
        <v>2821.3647472680177</v>
      </c>
      <c r="S42" s="11">
        <f t="shared" si="11"/>
        <v>2843.5851448594426</v>
      </c>
      <c r="T42" s="11">
        <f t="shared" si="11"/>
        <v>2831.9468312092345</v>
      </c>
      <c r="U42" s="11">
        <f t="shared" si="11"/>
        <v>2821.7970805081409</v>
      </c>
      <c r="V42" s="11">
        <f t="shared" si="11"/>
        <v>2811.0360645536175</v>
      </c>
      <c r="W42" s="11">
        <f t="shared" si="11"/>
        <v>2802.6128593186563</v>
      </c>
      <c r="X42" s="11">
        <f t="shared" si="11"/>
        <v>2792.7313637735651</v>
      </c>
    </row>
    <row r="43" spans="1:24" ht="15.75">
      <c r="B43" s="26" t="s">
        <v>32</v>
      </c>
      <c r="C43" s="9"/>
      <c r="D43" s="11">
        <f t="shared" ref="D43:X43" si="12">+D11/D36</f>
        <v>1311.519212380575</v>
      </c>
      <c r="E43" s="11">
        <f t="shared" si="12"/>
        <v>1355.0636369191518</v>
      </c>
      <c r="F43" s="11">
        <f t="shared" si="12"/>
        <v>1399.3392845951371</v>
      </c>
      <c r="G43" s="11">
        <f t="shared" si="12"/>
        <v>1444.2695621929365</v>
      </c>
      <c r="H43" s="11">
        <f t="shared" si="12"/>
        <v>1489.5573739232027</v>
      </c>
      <c r="I43" s="11">
        <f t="shared" si="12"/>
        <v>1534.9620591457958</v>
      </c>
      <c r="J43" s="11">
        <f t="shared" si="12"/>
        <v>1580.5831433620449</v>
      </c>
      <c r="K43" s="11">
        <f t="shared" si="12"/>
        <v>1626.5904678707477</v>
      </c>
      <c r="L43" s="11">
        <f t="shared" si="12"/>
        <v>1672.8365682581382</v>
      </c>
      <c r="M43" s="11">
        <f t="shared" si="12"/>
        <v>1719.095124166809</v>
      </c>
      <c r="N43" s="11">
        <f t="shared" si="12"/>
        <v>1765.2082777104761</v>
      </c>
      <c r="O43" s="11">
        <f t="shared" si="12"/>
        <v>1809.6415500695168</v>
      </c>
      <c r="P43" s="11">
        <f t="shared" si="12"/>
        <v>1853.8874238997425</v>
      </c>
      <c r="Q43" s="11">
        <f t="shared" si="12"/>
        <v>1898.3072055656157</v>
      </c>
      <c r="R43" s="11">
        <f t="shared" si="12"/>
        <v>1943.4469226491174</v>
      </c>
      <c r="S43" s="11">
        <f t="shared" si="12"/>
        <v>1989.7256105050819</v>
      </c>
      <c r="T43" s="11">
        <f t="shared" si="12"/>
        <v>2001.1394128498841</v>
      </c>
      <c r="U43" s="11">
        <f t="shared" si="12"/>
        <v>2013.8383220565393</v>
      </c>
      <c r="V43" s="11">
        <f t="shared" si="12"/>
        <v>2027.4905852742647</v>
      </c>
      <c r="W43" s="11">
        <f t="shared" si="12"/>
        <v>2041.5993412459991</v>
      </c>
      <c r="X43" s="11">
        <f t="shared" si="12"/>
        <v>2055.7867445229676</v>
      </c>
    </row>
    <row r="44" spans="1:24" ht="15.75">
      <c r="B44" s="26" t="s">
        <v>33</v>
      </c>
      <c r="C44" s="9"/>
      <c r="D44" s="11">
        <f t="shared" ref="D44:X44" si="13">+D12/D36</f>
        <v>1166.4660008635146</v>
      </c>
      <c r="E44" s="11">
        <f t="shared" si="13"/>
        <v>1149.6788444641006</v>
      </c>
      <c r="F44" s="11">
        <f t="shared" si="13"/>
        <v>1133.5977749271779</v>
      </c>
      <c r="G44" s="11">
        <f t="shared" si="13"/>
        <v>1117.8979364367278</v>
      </c>
      <c r="H44" s="11">
        <f t="shared" si="13"/>
        <v>1101.8179246978218</v>
      </c>
      <c r="I44" s="11">
        <f t="shared" si="13"/>
        <v>1084.650989482654</v>
      </c>
      <c r="J44" s="11">
        <f t="shared" si="13"/>
        <v>1066.0858610030414</v>
      </c>
      <c r="K44" s="11">
        <f t="shared" si="13"/>
        <v>1044.8134074591721</v>
      </c>
      <c r="L44" s="11">
        <f t="shared" si="13"/>
        <v>1024.568566637633</v>
      </c>
      <c r="M44" s="11">
        <f t="shared" si="13"/>
        <v>1002.566447753896</v>
      </c>
      <c r="N44" s="11">
        <f t="shared" si="13"/>
        <v>979.2047121607385</v>
      </c>
      <c r="O44" s="11">
        <f t="shared" si="13"/>
        <v>954.3306920839027</v>
      </c>
      <c r="P44" s="11">
        <f t="shared" si="13"/>
        <v>930.401498418085</v>
      </c>
      <c r="Q44" s="11">
        <f t="shared" si="13"/>
        <v>904.20368808995079</v>
      </c>
      <c r="R44" s="11">
        <f t="shared" si="13"/>
        <v>877.91782461890091</v>
      </c>
      <c r="S44" s="11">
        <f t="shared" si="13"/>
        <v>853.85953435436079</v>
      </c>
      <c r="T44" s="11">
        <f t="shared" si="13"/>
        <v>830.80741835935055</v>
      </c>
      <c r="U44" s="11">
        <f t="shared" si="13"/>
        <v>807.95875845160197</v>
      </c>
      <c r="V44" s="11">
        <f t="shared" si="13"/>
        <v>783.54547927935278</v>
      </c>
      <c r="W44" s="11">
        <f t="shared" si="13"/>
        <v>761.01351807265712</v>
      </c>
      <c r="X44" s="11">
        <f t="shared" si="13"/>
        <v>736.94461925059738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1311.519212380575</v>
      </c>
      <c r="E46" s="11">
        <f t="shared" si="15"/>
        <v>1355.0636369191518</v>
      </c>
      <c r="F46" s="11">
        <f t="shared" si="15"/>
        <v>1399.3392845951371</v>
      </c>
      <c r="G46" s="11">
        <f t="shared" si="15"/>
        <v>1444.2695621929365</v>
      </c>
      <c r="H46" s="11">
        <f t="shared" si="15"/>
        <v>1489.5573739232027</v>
      </c>
      <c r="I46" s="11">
        <f t="shared" si="15"/>
        <v>1534.9620591457958</v>
      </c>
      <c r="J46" s="11">
        <f t="shared" si="15"/>
        <v>1580.5831433620449</v>
      </c>
      <c r="K46" s="11">
        <f t="shared" si="15"/>
        <v>1626.5904678707477</v>
      </c>
      <c r="L46" s="11">
        <f t="shared" si="15"/>
        <v>1672.8365682581382</v>
      </c>
      <c r="M46" s="11">
        <f t="shared" si="15"/>
        <v>1719.095124166809</v>
      </c>
      <c r="N46" s="11">
        <f t="shared" si="15"/>
        <v>1765.2082777104761</v>
      </c>
      <c r="O46" s="11">
        <f t="shared" si="15"/>
        <v>1809.6415500695168</v>
      </c>
      <c r="P46" s="11">
        <f t="shared" si="15"/>
        <v>1853.8874238997425</v>
      </c>
      <c r="Q46" s="11">
        <f t="shared" si="15"/>
        <v>1898.3072055656157</v>
      </c>
      <c r="R46" s="11">
        <f t="shared" si="15"/>
        <v>1943.4469226491174</v>
      </c>
      <c r="S46" s="11">
        <f t="shared" si="15"/>
        <v>1989.7256105050819</v>
      </c>
      <c r="T46" s="11">
        <f t="shared" si="15"/>
        <v>2001.1394128498841</v>
      </c>
      <c r="U46" s="11">
        <f t="shared" si="15"/>
        <v>2013.8383220565393</v>
      </c>
      <c r="V46" s="11">
        <f t="shared" si="15"/>
        <v>2027.4905852742647</v>
      </c>
      <c r="W46" s="11">
        <f t="shared" si="15"/>
        <v>2041.5993412459991</v>
      </c>
      <c r="X46" s="11">
        <f t="shared" si="15"/>
        <v>2055.7867445229676</v>
      </c>
    </row>
    <row r="47" spans="1:24" ht="15.75">
      <c r="B47" s="10" t="s">
        <v>12</v>
      </c>
      <c r="C47" s="9"/>
      <c r="D47" s="11">
        <f t="shared" ref="D47:X47" si="16">+D19/D36</f>
        <v>662.79063146222302</v>
      </c>
      <c r="E47" s="11">
        <f t="shared" si="16"/>
        <v>652.38033482157982</v>
      </c>
      <c r="F47" s="11">
        <f t="shared" si="16"/>
        <v>641.99102905827215</v>
      </c>
      <c r="G47" s="11">
        <f t="shared" si="16"/>
        <v>631.34577551736572</v>
      </c>
      <c r="H47" s="11">
        <f t="shared" si="16"/>
        <v>619.73897828477709</v>
      </c>
      <c r="I47" s="11">
        <f t="shared" si="16"/>
        <v>607.90099336135233</v>
      </c>
      <c r="J47" s="11">
        <f t="shared" si="16"/>
        <v>595.1830658397638</v>
      </c>
      <c r="K47" s="11">
        <f t="shared" si="16"/>
        <v>580.0472570982987</v>
      </c>
      <c r="L47" s="11">
        <f t="shared" si="16"/>
        <v>566.16119848774031</v>
      </c>
      <c r="M47" s="11">
        <f t="shared" si="16"/>
        <v>550.29708476421752</v>
      </c>
      <c r="N47" s="11">
        <f t="shared" si="16"/>
        <v>533.29330639356999</v>
      </c>
      <c r="O47" s="11">
        <f t="shared" si="16"/>
        <v>515.05561681519237</v>
      </c>
      <c r="P47" s="11">
        <f t="shared" si="16"/>
        <v>497.60452813876987</v>
      </c>
      <c r="Q47" s="11">
        <f t="shared" si="16"/>
        <v>477.93471958353899</v>
      </c>
      <c r="R47" s="11">
        <f t="shared" si="16"/>
        <v>457.77856799566587</v>
      </c>
      <c r="S47" s="11">
        <f t="shared" si="16"/>
        <v>439.67326156852255</v>
      </c>
      <c r="T47" s="11">
        <f t="shared" si="16"/>
        <v>422.22137989592068</v>
      </c>
      <c r="U47" s="11">
        <f t="shared" si="16"/>
        <v>404.73581140339644</v>
      </c>
      <c r="V47" s="11">
        <f t="shared" si="16"/>
        <v>385.02597451793139</v>
      </c>
      <c r="W47" s="11">
        <f t="shared" si="16"/>
        <v>366.59440805705322</v>
      </c>
      <c r="X47" s="11">
        <f t="shared" si="16"/>
        <v>347.04147102657424</v>
      </c>
    </row>
    <row r="48" spans="1:24" ht="15.75">
      <c r="B48" s="10" t="s">
        <v>16</v>
      </c>
      <c r="C48" s="9"/>
      <c r="D48" s="11">
        <f t="shared" ref="D48:X48" si="17">+D23/D36</f>
        <v>503.67536940129156</v>
      </c>
      <c r="E48" s="11">
        <f t="shared" si="17"/>
        <v>497.29850964252068</v>
      </c>
      <c r="F48" s="11">
        <f t="shared" si="17"/>
        <v>491.6067458689057</v>
      </c>
      <c r="G48" s="11">
        <f t="shared" si="17"/>
        <v>486.55216091936205</v>
      </c>
      <c r="H48" s="11">
        <f t="shared" si="17"/>
        <v>482.07894641304472</v>
      </c>
      <c r="I48" s="11">
        <f t="shared" si="17"/>
        <v>476.74999612130171</v>
      </c>
      <c r="J48" s="11">
        <f t="shared" si="17"/>
        <v>470.90279516327746</v>
      </c>
      <c r="K48" s="11">
        <f t="shared" si="17"/>
        <v>464.76615036087338</v>
      </c>
      <c r="L48" s="11">
        <f t="shared" si="17"/>
        <v>458.40736814989265</v>
      </c>
      <c r="M48" s="11">
        <f t="shared" si="17"/>
        <v>452.26936298967843</v>
      </c>
      <c r="N48" s="11">
        <f t="shared" si="17"/>
        <v>445.91140576716856</v>
      </c>
      <c r="O48" s="11">
        <f t="shared" si="17"/>
        <v>439.27507526871034</v>
      </c>
      <c r="P48" s="11">
        <f t="shared" si="17"/>
        <v>432.79697027931508</v>
      </c>
      <c r="Q48" s="11">
        <f t="shared" si="17"/>
        <v>426.26896850641168</v>
      </c>
      <c r="R48" s="11">
        <f t="shared" si="17"/>
        <v>420.13925662323498</v>
      </c>
      <c r="S48" s="11">
        <f t="shared" si="17"/>
        <v>414.18627278583824</v>
      </c>
      <c r="T48" s="11">
        <f t="shared" si="17"/>
        <v>408.58603846342999</v>
      </c>
      <c r="U48" s="11">
        <f t="shared" si="17"/>
        <v>403.22294704820547</v>
      </c>
      <c r="V48" s="11">
        <f t="shared" si="17"/>
        <v>398.5195047614215</v>
      </c>
      <c r="W48" s="11">
        <f t="shared" si="17"/>
        <v>394.41911001560391</v>
      </c>
      <c r="X48" s="11">
        <f t="shared" si="17"/>
        <v>389.9031482240232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3646.0034867589884</v>
      </c>
      <c r="E50" s="11">
        <f t="shared" ref="E50:X50" si="18">+E35/E36</f>
        <v>3230.5382754492821</v>
      </c>
      <c r="F50" s="11">
        <f t="shared" si="18"/>
        <v>2836.9927194120842</v>
      </c>
      <c r="G50" s="11">
        <f t="shared" si="18"/>
        <v>2400.6669205968701</v>
      </c>
      <c r="H50" s="11">
        <f t="shared" si="18"/>
        <v>2405.1385087044696</v>
      </c>
      <c r="I50" s="11">
        <f t="shared" si="18"/>
        <v>2452.2670227831336</v>
      </c>
      <c r="J50" s="11">
        <f t="shared" si="18"/>
        <v>2632.8016953841452</v>
      </c>
      <c r="K50" s="11">
        <f t="shared" si="18"/>
        <v>2695.5187390861579</v>
      </c>
      <c r="L50" s="11">
        <f t="shared" si="18"/>
        <v>2690.1377559710672</v>
      </c>
      <c r="M50" s="11">
        <f t="shared" si="18"/>
        <v>2847.1522875301416</v>
      </c>
      <c r="N50" s="11">
        <f t="shared" si="18"/>
        <v>3005.8282516326535</v>
      </c>
      <c r="O50" s="11">
        <f t="shared" si="18"/>
        <v>3091.4984073851283</v>
      </c>
      <c r="P50" s="11">
        <f t="shared" si="18"/>
        <v>3125.7681459049841</v>
      </c>
      <c r="Q50" s="11">
        <f t="shared" si="18"/>
        <v>3234.8424601803413</v>
      </c>
      <c r="R50" s="11">
        <f t="shared" si="18"/>
        <v>3413.3166306834755</v>
      </c>
      <c r="S50" s="11">
        <f t="shared" si="18"/>
        <v>3789.1667870657138</v>
      </c>
      <c r="T50" s="11">
        <f t="shared" si="18"/>
        <v>4242.2583585808597</v>
      </c>
      <c r="U50" s="11">
        <f t="shared" si="18"/>
        <v>4548.8982186385674</v>
      </c>
      <c r="V50" s="11">
        <f t="shared" si="18"/>
        <v>4736.9176195628033</v>
      </c>
      <c r="W50" s="11">
        <f t="shared" si="18"/>
        <v>4807.3860059315493</v>
      </c>
      <c r="X50" s="11">
        <f t="shared" si="18"/>
        <v>4908.6672249722187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0.56140615977273711</v>
      </c>
      <c r="F53" s="32">
        <f>IFERROR(((F39/$D39)-1)*100,0)</f>
        <v>0.41659344167908063</v>
      </c>
      <c r="G53" s="32">
        <f>IFERROR(((G39/$D39)-1)*100,0)</f>
        <v>-8.3297885742239508E-3</v>
      </c>
      <c r="H53" s="32">
        <f t="shared" ref="H53:X53" si="19">IFERROR(((H39/$D39)-1)*100,0)</f>
        <v>-0.60703114233099376</v>
      </c>
      <c r="I53" s="32">
        <f t="shared" si="19"/>
        <v>-2.6177426553932626</v>
      </c>
      <c r="J53" s="32">
        <f t="shared" si="19"/>
        <v>-2.8614544467883585</v>
      </c>
      <c r="K53" s="32">
        <f t="shared" si="19"/>
        <v>-3.1284804127809318</v>
      </c>
      <c r="L53" s="32">
        <f t="shared" si="19"/>
        <v>-3.3522861029694928</v>
      </c>
      <c r="M53" s="32">
        <f t="shared" si="19"/>
        <v>-3.457576799734674</v>
      </c>
      <c r="N53" s="32">
        <f t="shared" si="19"/>
        <v>-3.3907484755151707</v>
      </c>
      <c r="O53" s="32">
        <f t="shared" si="19"/>
        <v>-3.1506845849513354</v>
      </c>
      <c r="P53" s="32">
        <f t="shared" si="19"/>
        <v>-2.8894185923597715</v>
      </c>
      <c r="Q53" s="32">
        <f t="shared" si="19"/>
        <v>-2.6120210071061356</v>
      </c>
      <c r="R53" s="32">
        <f t="shared" si="19"/>
        <v>-2.255639226198114</v>
      </c>
      <c r="S53" s="32">
        <f t="shared" si="19"/>
        <v>-1.7535967890173532</v>
      </c>
      <c r="T53" s="32">
        <f t="shared" si="19"/>
        <v>-0.91798201366024568</v>
      </c>
      <c r="U53" s="32">
        <f t="shared" si="19"/>
        <v>0.35795475972588697</v>
      </c>
      <c r="V53" s="32">
        <f t="shared" si="19"/>
        <v>1.6998299283439433</v>
      </c>
      <c r="W53" s="32">
        <f t="shared" si="19"/>
        <v>1.238596629058919</v>
      </c>
      <c r="X53" s="32">
        <f t="shared" si="19"/>
        <v>2.3025646648215492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1.0172317822238153</v>
      </c>
      <c r="F54" s="32">
        <f t="shared" ref="F54:I54" si="21">IFERROR(((F40/$D40)-1)*100,0)</f>
        <v>-0.31592191379309353</v>
      </c>
      <c r="G54" s="32">
        <f t="shared" si="21"/>
        <v>-2.4858539780737154</v>
      </c>
      <c r="H54" s="32">
        <f t="shared" si="21"/>
        <v>-5.1655804249425845</v>
      </c>
      <c r="I54" s="32">
        <f t="shared" si="21"/>
        <v>-7.6135270812566329</v>
      </c>
      <c r="J54" s="32">
        <f t="shared" ref="J54:X54" si="22">IFERROR(((J40/$D40)-1)*100,0)</f>
        <v>-9.2616571883360805</v>
      </c>
      <c r="K54" s="32">
        <f t="shared" si="22"/>
        <v>-10.663877159220359</v>
      </c>
      <c r="L54" s="32">
        <f t="shared" si="22"/>
        <v>-11.872862218877867</v>
      </c>
      <c r="M54" s="32">
        <f t="shared" si="22"/>
        <v>-12.868138112034666</v>
      </c>
      <c r="N54" s="32">
        <f t="shared" si="22"/>
        <v>-13.552715292999927</v>
      </c>
      <c r="O54" s="32">
        <f t="shared" si="22"/>
        <v>-14.303107886986909</v>
      </c>
      <c r="P54" s="32">
        <f t="shared" si="22"/>
        <v>-15.290173859600287</v>
      </c>
      <c r="Q54" s="32">
        <f t="shared" si="22"/>
        <v>-16.401356105698493</v>
      </c>
      <c r="R54" s="32">
        <f t="shared" si="22"/>
        <v>-17.248767215558701</v>
      </c>
      <c r="S54" s="32">
        <f t="shared" si="22"/>
        <v>-17.458154170429886</v>
      </c>
      <c r="T54" s="32">
        <f t="shared" si="22"/>
        <v>-16.176464701565497</v>
      </c>
      <c r="U54" s="32">
        <f t="shared" si="22"/>
        <v>-14.783955444198071</v>
      </c>
      <c r="V54" s="32">
        <f t="shared" si="22"/>
        <v>-13.04475170645275</v>
      </c>
      <c r="W54" s="32">
        <f t="shared" si="22"/>
        <v>-12.144314612166184</v>
      </c>
      <c r="X54" s="39">
        <f t="shared" si="22"/>
        <v>-10.654434913198607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0.29924360736219846</v>
      </c>
      <c r="F55" s="32">
        <f t="shared" ref="F55:I55" si="23">IFERROR(((F41/$D41)-1)*100,0)</f>
        <v>0.55582522262360712</v>
      </c>
      <c r="G55" s="32">
        <f t="shared" si="23"/>
        <v>0.75019334672794535</v>
      </c>
      <c r="H55" s="32">
        <f t="shared" si="23"/>
        <v>0.90460732853623327</v>
      </c>
      <c r="I55" s="32">
        <f t="shared" si="23"/>
        <v>-1.245221594474244</v>
      </c>
      <c r="J55" s="32">
        <f t="shared" ref="J55:X55" si="24">IFERROR(((J41/$D41)-1)*100,0)</f>
        <v>-0.99524916169045907</v>
      </c>
      <c r="K55" s="32">
        <f t="shared" si="24"/>
        <v>-0.88311154776955503</v>
      </c>
      <c r="L55" s="32">
        <f t="shared" si="24"/>
        <v>-0.79660804877238478</v>
      </c>
      <c r="M55" s="32">
        <f t="shared" si="24"/>
        <v>-0.61451531924623382</v>
      </c>
      <c r="N55" s="32">
        <f t="shared" si="24"/>
        <v>-0.29819458580799818</v>
      </c>
      <c r="O55" s="32">
        <f t="shared" si="24"/>
        <v>0.33208214114472945</v>
      </c>
      <c r="P55" s="32">
        <f t="shared" si="24"/>
        <v>1.0994675661707864</v>
      </c>
      <c r="Q55" s="32">
        <f t="shared" si="24"/>
        <v>1.9573462577859191</v>
      </c>
      <c r="R55" s="32">
        <f t="shared" si="24"/>
        <v>2.8161622061639635</v>
      </c>
      <c r="S55" s="32">
        <f t="shared" si="24"/>
        <v>3.5984726532197309</v>
      </c>
      <c r="T55" s="32">
        <f t="shared" si="24"/>
        <v>4.3716311841713429</v>
      </c>
      <c r="U55" s="32">
        <f t="shared" si="24"/>
        <v>5.7752120091957959</v>
      </c>
      <c r="V55" s="32">
        <f t="shared" si="24"/>
        <v>7.127151262658793</v>
      </c>
      <c r="W55" s="32">
        <f t="shared" si="24"/>
        <v>6.0356063015299499</v>
      </c>
      <c r="X55" s="32">
        <f t="shared" si="24"/>
        <v>7.0631200847635522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1.0797993465075262</v>
      </c>
      <c r="F56" s="32">
        <f t="shared" ref="F56:I56" si="25">IFERROR(((F42/$D42)-1)*100,0)</f>
        <v>2.2176018639870954</v>
      </c>
      <c r="G56" s="32">
        <f t="shared" si="25"/>
        <v>3.3972069298737528</v>
      </c>
      <c r="H56" s="32">
        <f t="shared" si="25"/>
        <v>4.5758983859507829</v>
      </c>
      <c r="I56" s="32">
        <f t="shared" si="25"/>
        <v>5.715443119975161</v>
      </c>
      <c r="J56" s="32">
        <f t="shared" ref="J56:X56" si="26">IFERROR(((J42/$D42)-1)*100,0)</f>
        <v>6.8072961137714882</v>
      </c>
      <c r="K56" s="32">
        <f t="shared" si="26"/>
        <v>7.8054808822936472</v>
      </c>
      <c r="L56" s="32">
        <f t="shared" si="26"/>
        <v>8.8547712261940923</v>
      </c>
      <c r="M56" s="32">
        <f t="shared" si="26"/>
        <v>9.8336486180078175</v>
      </c>
      <c r="N56" s="32">
        <f t="shared" si="26"/>
        <v>10.751790414371666</v>
      </c>
      <c r="O56" s="32">
        <f t="shared" si="26"/>
        <v>11.541111197145781</v>
      </c>
      <c r="P56" s="32">
        <f t="shared" si="26"/>
        <v>12.360998259256629</v>
      </c>
      <c r="Q56" s="32">
        <f t="shared" si="26"/>
        <v>13.096352580192349</v>
      </c>
      <c r="R56" s="32">
        <f t="shared" si="26"/>
        <v>13.857206741536142</v>
      </c>
      <c r="S56" s="32">
        <f t="shared" si="26"/>
        <v>14.753919017003469</v>
      </c>
      <c r="T56" s="32">
        <f t="shared" si="26"/>
        <v>14.284250611074123</v>
      </c>
      <c r="U56" s="32">
        <f t="shared" si="26"/>
        <v>13.874653707636364</v>
      </c>
      <c r="V56" s="32">
        <f t="shared" si="26"/>
        <v>13.440388971228368</v>
      </c>
      <c r="W56" s="32">
        <f t="shared" si="26"/>
        <v>13.100467441836594</v>
      </c>
      <c r="X56" s="32">
        <f t="shared" si="26"/>
        <v>12.701696073376546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3.3201514798657072</v>
      </c>
      <c r="F57" s="32">
        <f t="shared" ref="F57:I57" si="27">IFERROR(((F43/$D43)-1)*100,0)</f>
        <v>6.6960568618096961</v>
      </c>
      <c r="G57" s="32">
        <f t="shared" si="27"/>
        <v>10.121876108196904</v>
      </c>
      <c r="H57" s="32">
        <f t="shared" si="27"/>
        <v>13.574956421680294</v>
      </c>
      <c r="I57" s="32">
        <f t="shared" si="27"/>
        <v>17.036948041320986</v>
      </c>
      <c r="J57" s="32">
        <f t="shared" ref="J57:X57" si="28">IFERROR(((J43/$D43)-1)*100,0)</f>
        <v>20.515439533141453</v>
      </c>
      <c r="K57" s="32">
        <f t="shared" si="28"/>
        <v>24.023380863653387</v>
      </c>
      <c r="L57" s="32">
        <f t="shared" si="28"/>
        <v>27.549528246843291</v>
      </c>
      <c r="M57" s="32">
        <f t="shared" si="28"/>
        <v>31.076625331811304</v>
      </c>
      <c r="N57" s="32">
        <f t="shared" si="28"/>
        <v>34.592635856732691</v>
      </c>
      <c r="O57" s="32">
        <f t="shared" si="28"/>
        <v>37.980559719349152</v>
      </c>
      <c r="P57" s="32">
        <f t="shared" si="28"/>
        <v>41.35419492137671</v>
      </c>
      <c r="Q57" s="32">
        <f t="shared" si="28"/>
        <v>44.741090152994815</v>
      </c>
      <c r="R57" s="32">
        <f t="shared" si="28"/>
        <v>48.18287862680355</v>
      </c>
      <c r="S57" s="32">
        <f t="shared" si="28"/>
        <v>51.711510721484252</v>
      </c>
      <c r="T57" s="32">
        <f t="shared" si="28"/>
        <v>52.581784083632321</v>
      </c>
      <c r="U57" s="32">
        <f t="shared" si="28"/>
        <v>53.550043571314923</v>
      </c>
      <c r="V57" s="32">
        <f t="shared" si="28"/>
        <v>54.590993874509095</v>
      </c>
      <c r="W57" s="32">
        <f t="shared" si="28"/>
        <v>55.666750587681847</v>
      </c>
      <c r="X57" s="32">
        <f t="shared" si="28"/>
        <v>56.748503957593719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-1.439146652108747</v>
      </c>
      <c r="F58" s="32">
        <f t="shared" ref="F58:I58" si="29">IFERROR(((F44/$D44)-1)*100,0)</f>
        <v>-2.8177611616630904</v>
      </c>
      <c r="G58" s="32">
        <f t="shared" si="29"/>
        <v>-4.1636931029993773</v>
      </c>
      <c r="H58" s="32">
        <f t="shared" si="29"/>
        <v>-5.5422169285547103</v>
      </c>
      <c r="I58" s="32">
        <f t="shared" si="29"/>
        <v>-7.0139216505491264</v>
      </c>
      <c r="J58" s="32">
        <f t="shared" ref="J58:X58" si="30">IFERROR(((J44/$D44)-1)*100,0)</f>
        <v>-8.6054921263168929</v>
      </c>
      <c r="K58" s="32">
        <f t="shared" si="30"/>
        <v>-10.429158956564976</v>
      </c>
      <c r="L58" s="32">
        <f t="shared" si="30"/>
        <v>-12.164729543839037</v>
      </c>
      <c r="M58" s="32">
        <f t="shared" si="30"/>
        <v>-14.050949876660502</v>
      </c>
      <c r="N58" s="32">
        <f t="shared" si="30"/>
        <v>-16.053728832572045</v>
      </c>
      <c r="O58" s="32">
        <f t="shared" si="30"/>
        <v>-18.186154471932468</v>
      </c>
      <c r="P58" s="32">
        <f t="shared" si="30"/>
        <v>-20.237581058571376</v>
      </c>
      <c r="Q58" s="32">
        <f t="shared" si="30"/>
        <v>-22.483493953481336</v>
      </c>
      <c r="R58" s="32">
        <f t="shared" si="30"/>
        <v>-24.73695555901385</v>
      </c>
      <c r="S58" s="32">
        <f t="shared" si="30"/>
        <v>-26.799449471972324</v>
      </c>
      <c r="T58" s="32">
        <f t="shared" si="30"/>
        <v>-28.775685039742427</v>
      </c>
      <c r="U58" s="32">
        <f t="shared" si="30"/>
        <v>-30.734478514291542</v>
      </c>
      <c r="V58" s="32">
        <f t="shared" si="30"/>
        <v>-32.827405282339342</v>
      </c>
      <c r="W58" s="32">
        <f t="shared" si="30"/>
        <v>-34.759048484114238</v>
      </c>
      <c r="X58" s="32">
        <f t="shared" si="30"/>
        <v>-36.822451858429652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3.3201514798657072</v>
      </c>
      <c r="F60" s="32">
        <f t="shared" ref="F60:I60" si="33">IFERROR(((F46/$D46)-1)*100,0)</f>
        <v>6.6960568618096961</v>
      </c>
      <c r="G60" s="32">
        <f t="shared" si="33"/>
        <v>10.121876108196904</v>
      </c>
      <c r="H60" s="32">
        <f t="shared" si="33"/>
        <v>13.574956421680294</v>
      </c>
      <c r="I60" s="32">
        <f t="shared" si="33"/>
        <v>17.036948041320986</v>
      </c>
      <c r="J60" s="32">
        <f t="shared" ref="J60:X60" si="34">IFERROR(((J46/$D46)-1)*100,0)</f>
        <v>20.515439533141453</v>
      </c>
      <c r="K60" s="32">
        <f t="shared" si="34"/>
        <v>24.023380863653387</v>
      </c>
      <c r="L60" s="32">
        <f t="shared" si="34"/>
        <v>27.549528246843291</v>
      </c>
      <c r="M60" s="32">
        <f t="shared" si="34"/>
        <v>31.076625331811304</v>
      </c>
      <c r="N60" s="32">
        <f t="shared" si="34"/>
        <v>34.592635856732691</v>
      </c>
      <c r="O60" s="32">
        <f t="shared" si="34"/>
        <v>37.980559719349152</v>
      </c>
      <c r="P60" s="32">
        <f t="shared" si="34"/>
        <v>41.35419492137671</v>
      </c>
      <c r="Q60" s="32">
        <f t="shared" si="34"/>
        <v>44.741090152994815</v>
      </c>
      <c r="R60" s="32">
        <f t="shared" si="34"/>
        <v>48.18287862680355</v>
      </c>
      <c r="S60" s="32">
        <f t="shared" si="34"/>
        <v>51.711510721484252</v>
      </c>
      <c r="T60" s="32">
        <f t="shared" si="34"/>
        <v>52.581784083632321</v>
      </c>
      <c r="U60" s="32">
        <f t="shared" si="34"/>
        <v>53.550043571314923</v>
      </c>
      <c r="V60" s="32">
        <f t="shared" si="34"/>
        <v>54.590993874509095</v>
      </c>
      <c r="W60" s="32">
        <f t="shared" si="34"/>
        <v>55.666750587681847</v>
      </c>
      <c r="X60" s="32">
        <f t="shared" si="34"/>
        <v>56.748503957593719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-1.5706764921641136</v>
      </c>
      <c r="F61" s="32">
        <f t="shared" ref="F61:I61" si="36">IFERROR(((F47/$D47)-1)*100,0)</f>
        <v>-3.1381859393612155</v>
      </c>
      <c r="G61" s="32">
        <f t="shared" si="36"/>
        <v>-4.7443120726502812</v>
      </c>
      <c r="H61" s="32">
        <f t="shared" si="36"/>
        <v>-6.4955132335632211</v>
      </c>
      <c r="I61" s="32">
        <f t="shared" si="36"/>
        <v>-8.2815953478061815</v>
      </c>
      <c r="J61" s="32">
        <f t="shared" ref="J61:X61" si="37">IFERROR(((J47/$D47)-1)*100,0)</f>
        <v>-10.200440744508722</v>
      </c>
      <c r="K61" s="32">
        <f t="shared" si="37"/>
        <v>-12.484089309074731</v>
      </c>
      <c r="L61" s="32">
        <f t="shared" si="37"/>
        <v>-14.579179063123238</v>
      </c>
      <c r="M61" s="32">
        <f t="shared" si="37"/>
        <v>-16.972712249994636</v>
      </c>
      <c r="N61" s="32">
        <f t="shared" si="37"/>
        <v>-19.538194856943136</v>
      </c>
      <c r="O61" s="32">
        <f t="shared" si="37"/>
        <v>-22.289846541901682</v>
      </c>
      <c r="P61" s="32">
        <f t="shared" si="37"/>
        <v>-24.922818078919729</v>
      </c>
      <c r="Q61" s="32">
        <f t="shared" si="37"/>
        <v>-27.890543876708406</v>
      </c>
      <c r="R61" s="32">
        <f t="shared" si="37"/>
        <v>-30.931647753419121</v>
      </c>
      <c r="S61" s="32">
        <f t="shared" si="37"/>
        <v>-33.663325838125921</v>
      </c>
      <c r="T61" s="32">
        <f t="shared" si="37"/>
        <v>-36.296417020193502</v>
      </c>
      <c r="U61" s="32">
        <f t="shared" si="37"/>
        <v>-38.934590775599233</v>
      </c>
      <c r="V61" s="32">
        <f t="shared" si="37"/>
        <v>-41.90835593609674</v>
      </c>
      <c r="W61" s="32">
        <f t="shared" si="37"/>
        <v>-44.689259223793364</v>
      </c>
      <c r="X61" s="32">
        <f t="shared" si="37"/>
        <v>-47.639351772226355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-1.2660654354313405</v>
      </c>
      <c r="F62" s="32">
        <f t="shared" ref="F62:I62" si="38">IFERROR(((F48/$D48)-1)*100,0)</f>
        <v>-2.3961115165769487</v>
      </c>
      <c r="G62" s="32">
        <f t="shared" si="38"/>
        <v>-3.3996517443931173</v>
      </c>
      <c r="H62" s="32">
        <f t="shared" si="38"/>
        <v>-4.2877663471847072</v>
      </c>
      <c r="I62" s="32">
        <f t="shared" si="38"/>
        <v>-5.3457792291879418</v>
      </c>
      <c r="J62" s="32">
        <f t="shared" ref="J62:X62" si="39">IFERROR(((J48/$D48)-1)*100,0)</f>
        <v>-6.506685899088172</v>
      </c>
      <c r="K62" s="32">
        <f t="shared" si="39"/>
        <v>-7.7250589177447315</v>
      </c>
      <c r="L62" s="32">
        <f t="shared" si="39"/>
        <v>-8.9875352263518504</v>
      </c>
      <c r="M62" s="32">
        <f t="shared" si="39"/>
        <v>-10.206178331237115</v>
      </c>
      <c r="N62" s="32">
        <f t="shared" si="39"/>
        <v>-11.468490846154699</v>
      </c>
      <c r="O62" s="32">
        <f t="shared" si="39"/>
        <v>-12.786071752750683</v>
      </c>
      <c r="P62" s="32">
        <f t="shared" si="39"/>
        <v>-14.072238474997922</v>
      </c>
      <c r="Q62" s="32">
        <f t="shared" si="39"/>
        <v>-15.368311733585715</v>
      </c>
      <c r="R62" s="32">
        <f t="shared" si="39"/>
        <v>-16.585308286437396</v>
      </c>
      <c r="S62" s="32">
        <f t="shared" si="39"/>
        <v>-17.767217150568058</v>
      </c>
      <c r="T62" s="32">
        <f t="shared" si="39"/>
        <v>-18.879090921379039</v>
      </c>
      <c r="U62" s="32">
        <f t="shared" si="39"/>
        <v>-19.943882201841991</v>
      </c>
      <c r="V62" s="32">
        <f t="shared" si="39"/>
        <v>-20.877706361712033</v>
      </c>
      <c r="W62" s="32">
        <f t="shared" si="39"/>
        <v>-21.691801112998299</v>
      </c>
      <c r="X62" s="32">
        <f t="shared" si="39"/>
        <v>-22.588402786601826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-11.395085408407613</v>
      </c>
      <c r="F64" s="32">
        <f t="shared" ref="F64:I64" si="41">IFERROR(((F50/$D50)-1)*100,0)</f>
        <v>-22.188974044730038</v>
      </c>
      <c r="G64" s="32">
        <f t="shared" si="41"/>
        <v>-34.156208864987256</v>
      </c>
      <c r="H64" s="32">
        <f t="shared" si="41"/>
        <v>-34.033565315033485</v>
      </c>
      <c r="I64" s="32">
        <f t="shared" si="41"/>
        <v>-32.740957827141116</v>
      </c>
      <c r="J64" s="32">
        <f t="shared" ref="J64:X64" si="42">IFERROR(((J50/$D50)-1)*100,0)</f>
        <v>-27.789380757710148</v>
      </c>
      <c r="K64" s="32">
        <f t="shared" si="42"/>
        <v>-26.069222125668812</v>
      </c>
      <c r="L64" s="32">
        <f t="shared" si="42"/>
        <v>-26.216807917471606</v>
      </c>
      <c r="M64" s="32">
        <f t="shared" si="42"/>
        <v>-21.910324609671804</v>
      </c>
      <c r="N64" s="32">
        <f t="shared" si="42"/>
        <v>-17.558272707396682</v>
      </c>
      <c r="O64" s="32">
        <f t="shared" si="42"/>
        <v>-15.208572383093678</v>
      </c>
      <c r="P64" s="32">
        <f t="shared" si="42"/>
        <v>-14.268646279229225</v>
      </c>
      <c r="Q64" s="32">
        <f t="shared" si="42"/>
        <v>-11.277033279640037</v>
      </c>
      <c r="R64" s="32">
        <f t="shared" si="42"/>
        <v>-6.3819702016344788</v>
      </c>
      <c r="S64" s="32">
        <f t="shared" si="42"/>
        <v>3.926581552284425</v>
      </c>
      <c r="T64" s="32">
        <f t="shared" si="42"/>
        <v>16.353656105575887</v>
      </c>
      <c r="U64" s="32">
        <f t="shared" si="42"/>
        <v>24.763956895778549</v>
      </c>
      <c r="V64" s="32">
        <f t="shared" si="42"/>
        <v>29.920819789822861</v>
      </c>
      <c r="W64" s="32">
        <f t="shared" si="42"/>
        <v>31.85357675576277</v>
      </c>
      <c r="X64" s="32">
        <f t="shared" si="42"/>
        <v>34.631446261606278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26.333735452000177</v>
      </c>
      <c r="D67" s="30">
        <f>(D8/D7)*100</f>
        <v>29.053087642382515</v>
      </c>
      <c r="E67" s="30">
        <f t="shared" ref="E67:X67" si="43">(E8/E7)*100</f>
        <v>29.184779732464012</v>
      </c>
      <c r="F67" s="30">
        <f t="shared" si="43"/>
        <v>28.841152223220096</v>
      </c>
      <c r="G67" s="30">
        <f t="shared" si="43"/>
        <v>28.333230405660142</v>
      </c>
      <c r="H67" s="30">
        <f t="shared" si="43"/>
        <v>27.720599707350722</v>
      </c>
      <c r="I67" s="30">
        <f t="shared" si="43"/>
        <v>27.562641982928955</v>
      </c>
      <c r="J67" s="30">
        <f t="shared" si="43"/>
        <v>27.138856271918527</v>
      </c>
      <c r="K67" s="30">
        <f t="shared" si="43"/>
        <v>26.793119562731231</v>
      </c>
      <c r="L67" s="30">
        <f t="shared" si="43"/>
        <v>26.491733269087987</v>
      </c>
      <c r="M67" s="30">
        <f t="shared" si="43"/>
        <v>26.221111258248058</v>
      </c>
      <c r="N67" s="30">
        <f t="shared" si="43"/>
        <v>25.997101720655934</v>
      </c>
      <c r="O67" s="30">
        <f t="shared" si="43"/>
        <v>25.707557214723515</v>
      </c>
      <c r="P67" s="30">
        <f t="shared" si="43"/>
        <v>25.343087924653197</v>
      </c>
      <c r="Q67" s="30">
        <f t="shared" si="43"/>
        <v>24.939409904200705</v>
      </c>
      <c r="R67" s="30">
        <f t="shared" si="43"/>
        <v>24.596598714940441</v>
      </c>
      <c r="S67" s="30">
        <f t="shared" si="43"/>
        <v>24.408990076722226</v>
      </c>
      <c r="T67" s="30">
        <f t="shared" si="43"/>
        <v>24.57895556644311</v>
      </c>
      <c r="U67" s="30">
        <f t="shared" si="43"/>
        <v>24.669586152331917</v>
      </c>
      <c r="V67" s="30">
        <f t="shared" si="43"/>
        <v>24.84093091814966</v>
      </c>
      <c r="W67" s="30">
        <f t="shared" si="43"/>
        <v>25.212508000349665</v>
      </c>
      <c r="X67" s="30">
        <f t="shared" si="43"/>
        <v>25.373406242841035</v>
      </c>
    </row>
    <row r="68" spans="1:24" ht="15.75">
      <c r="B68" s="20" t="s">
        <v>38</v>
      </c>
      <c r="C68" s="31">
        <f t="shared" ref="C68:C69" si="44">AVERAGE(D68:X68)</f>
        <v>66.070926300617487</v>
      </c>
      <c r="D68" s="30">
        <f>(D9/D7)*100</f>
        <v>64.084517269129094</v>
      </c>
      <c r="E68" s="30">
        <f t="shared" ref="E68:X68" si="45">(E9/E7)*100</f>
        <v>63.917449591191314</v>
      </c>
      <c r="F68" s="30">
        <f t="shared" si="45"/>
        <v>64.173373116201148</v>
      </c>
      <c r="G68" s="30">
        <f t="shared" si="45"/>
        <v>64.570653652895089</v>
      </c>
      <c r="H68" s="30">
        <f t="shared" si="45"/>
        <v>65.059159870153451</v>
      </c>
      <c r="I68" s="30">
        <f t="shared" si="45"/>
        <v>64.987734672679849</v>
      </c>
      <c r="J68" s="30">
        <f t="shared" si="45"/>
        <v>65.315695522205601</v>
      </c>
      <c r="K68" s="30">
        <f t="shared" si="45"/>
        <v>65.569921652363021</v>
      </c>
      <c r="L68" s="30">
        <f t="shared" si="45"/>
        <v>65.779119115304368</v>
      </c>
      <c r="M68" s="30">
        <f t="shared" si="45"/>
        <v>65.971731371530623</v>
      </c>
      <c r="N68" s="30">
        <f t="shared" si="45"/>
        <v>66.135923527052782</v>
      </c>
      <c r="O68" s="30">
        <f t="shared" si="45"/>
        <v>66.389039747644929</v>
      </c>
      <c r="P68" s="30">
        <f t="shared" si="45"/>
        <v>66.716834367900262</v>
      </c>
      <c r="Q68" s="30">
        <f t="shared" si="45"/>
        <v>67.09131234203366</v>
      </c>
      <c r="R68" s="30">
        <f t="shared" si="45"/>
        <v>67.409762264387339</v>
      </c>
      <c r="S68" s="30">
        <f t="shared" si="45"/>
        <v>67.575584375779968</v>
      </c>
      <c r="T68" s="30">
        <f t="shared" si="45"/>
        <v>67.505746622473367</v>
      </c>
      <c r="U68" s="30">
        <f t="shared" si="45"/>
        <v>67.543757910153872</v>
      </c>
      <c r="V68" s="30">
        <f t="shared" si="45"/>
        <v>67.504456791339436</v>
      </c>
      <c r="W68" s="30">
        <f t="shared" si="45"/>
        <v>67.121047401229035</v>
      </c>
      <c r="X68" s="30">
        <f t="shared" si="45"/>
        <v>67.066631129318793</v>
      </c>
    </row>
    <row r="69" spans="1:24" ht="15.75">
      <c r="B69" s="20" t="s">
        <v>10</v>
      </c>
      <c r="C69" s="31">
        <f t="shared" si="44"/>
        <v>7.595338247382351</v>
      </c>
      <c r="D69" s="30">
        <f t="shared" ref="D69:X69" si="46">(D10/D7)*100</f>
        <v>6.8623950884884044</v>
      </c>
      <c r="E69" s="30">
        <f t="shared" si="46"/>
        <v>6.8977706763446722</v>
      </c>
      <c r="F69" s="30">
        <f t="shared" si="46"/>
        <v>6.9854746605787579</v>
      </c>
      <c r="G69" s="30">
        <f t="shared" si="46"/>
        <v>7.0961159414447526</v>
      </c>
      <c r="H69" s="30">
        <f t="shared" si="46"/>
        <v>7.2202404224958325</v>
      </c>
      <c r="I69" s="30">
        <f t="shared" si="46"/>
        <v>7.4496233443911892</v>
      </c>
      <c r="J69" s="30">
        <f t="shared" si="46"/>
        <v>7.5454482058758678</v>
      </c>
      <c r="K69" s="30">
        <f t="shared" si="46"/>
        <v>7.6369587849057545</v>
      </c>
      <c r="L69" s="30">
        <f t="shared" si="46"/>
        <v>7.729147615607646</v>
      </c>
      <c r="M69" s="30">
        <f t="shared" si="46"/>
        <v>7.8071573702213293</v>
      </c>
      <c r="N69" s="30">
        <f t="shared" si="46"/>
        <v>7.8669747522912949</v>
      </c>
      <c r="O69" s="30">
        <f t="shared" si="46"/>
        <v>7.9034030376315538</v>
      </c>
      <c r="P69" s="30">
        <f t="shared" si="46"/>
        <v>7.9400777074465427</v>
      </c>
      <c r="Q69" s="30">
        <f t="shared" si="46"/>
        <v>7.9692777537656427</v>
      </c>
      <c r="R69" s="30">
        <f t="shared" si="46"/>
        <v>7.9936390206722274</v>
      </c>
      <c r="S69" s="30">
        <f t="shared" si="46"/>
        <v>8.015425547497804</v>
      </c>
      <c r="T69" s="30">
        <f t="shared" si="46"/>
        <v>7.9152978110835202</v>
      </c>
      <c r="U69" s="30">
        <f t="shared" si="46"/>
        <v>7.7866559375142055</v>
      </c>
      <c r="V69" s="30">
        <f t="shared" si="46"/>
        <v>7.6546122905109204</v>
      </c>
      <c r="W69" s="30">
        <f t="shared" si="46"/>
        <v>7.6664445984213057</v>
      </c>
      <c r="X69" s="30">
        <f t="shared" si="46"/>
        <v>7.5599626278401582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64.004248673123769</v>
      </c>
      <c r="D73" s="30">
        <f>(D16/D$10)*100</f>
        <v>52.926837713594786</v>
      </c>
      <c r="E73" s="30">
        <f t="shared" ref="E73:X73" si="48">(E16/E$10)*100</f>
        <v>54.099918334551248</v>
      </c>
      <c r="F73" s="30">
        <f t="shared" si="48"/>
        <v>55.245718772776677</v>
      </c>
      <c r="G73" s="30">
        <f>(G16/G$10)*100</f>
        <v>56.369053270927125</v>
      </c>
      <c r="H73" s="30">
        <f t="shared" si="48"/>
        <v>57.481344933551561</v>
      </c>
      <c r="I73" s="30">
        <f t="shared" si="48"/>
        <v>58.594992109596319</v>
      </c>
      <c r="J73" s="30">
        <f t="shared" si="48"/>
        <v>59.719713373875919</v>
      </c>
      <c r="K73" s="30">
        <f t="shared" si="48"/>
        <v>60.888976125703294</v>
      </c>
      <c r="L73" s="30">
        <f t="shared" si="48"/>
        <v>62.016511595421761</v>
      </c>
      <c r="M73" s="30">
        <f t="shared" si="48"/>
        <v>63.163441843859594</v>
      </c>
      <c r="N73" s="30">
        <f t="shared" si="48"/>
        <v>64.320067140963019</v>
      </c>
      <c r="O73" s="30">
        <f t="shared" si="48"/>
        <v>65.472493626043772</v>
      </c>
      <c r="P73" s="30">
        <f t="shared" si="48"/>
        <v>66.583873858767618</v>
      </c>
      <c r="Q73" s="30">
        <f t="shared" si="48"/>
        <v>67.735943858883033</v>
      </c>
      <c r="R73" s="30">
        <f t="shared" si="48"/>
        <v>68.883221303838667</v>
      </c>
      <c r="S73" s="30">
        <f t="shared" si="48"/>
        <v>69.972429491061831</v>
      </c>
      <c r="T73" s="30">
        <f t="shared" si="48"/>
        <v>70.663029079377253</v>
      </c>
      <c r="U73" s="30">
        <f t="shared" si="48"/>
        <v>71.367226792009191</v>
      </c>
      <c r="V73" s="30">
        <f t="shared" si="48"/>
        <v>72.12609652506265</v>
      </c>
      <c r="W73" s="30">
        <f t="shared" si="48"/>
        <v>72.846284653897314</v>
      </c>
      <c r="X73" s="30">
        <f t="shared" si="48"/>
        <v>73.612047731836597</v>
      </c>
    </row>
    <row r="74" spans="1:24" ht="15.75">
      <c r="A74" s="36"/>
      <c r="B74" s="10" t="s">
        <v>12</v>
      </c>
      <c r="C74" s="31">
        <f>AVERAGE(D74:X74)</f>
        <v>19.449831432707466</v>
      </c>
      <c r="D74" s="30">
        <f>(D19/D$10)*100</f>
        <v>26.747158454368712</v>
      </c>
      <c r="E74" s="30">
        <f t="shared" ref="E74:X74" si="49">(E19/E$10)*100</f>
        <v>26.04580469531146</v>
      </c>
      <c r="F74" s="30">
        <f t="shared" si="49"/>
        <v>25.345715822064086</v>
      </c>
      <c r="G74" s="30">
        <f t="shared" si="49"/>
        <v>24.641081266350902</v>
      </c>
      <c r="H74" s="30">
        <f t="shared" si="49"/>
        <v>23.915446697920029</v>
      </c>
      <c r="I74" s="30">
        <f t="shared" si="49"/>
        <v>23.205755280522478</v>
      </c>
      <c r="J74" s="30">
        <f t="shared" si="49"/>
        <v>22.488005294887387</v>
      </c>
      <c r="K74" s="30">
        <f t="shared" si="49"/>
        <v>21.713199657115215</v>
      </c>
      <c r="L74" s="30">
        <f t="shared" si="49"/>
        <v>20.98910509079375</v>
      </c>
      <c r="M74" s="30">
        <f t="shared" si="49"/>
        <v>20.219159150484209</v>
      </c>
      <c r="N74" s="30">
        <f t="shared" si="49"/>
        <v>19.431962622309097</v>
      </c>
      <c r="O74" s="30">
        <f t="shared" si="49"/>
        <v>18.634616113724462</v>
      </c>
      <c r="P74" s="30">
        <f t="shared" si="49"/>
        <v>17.871871131984776</v>
      </c>
      <c r="Q74" s="30">
        <f t="shared" si="49"/>
        <v>17.053804167737805</v>
      </c>
      <c r="R74" s="30">
        <f t="shared" si="49"/>
        <v>16.225430208516702</v>
      </c>
      <c r="S74" s="30">
        <f t="shared" si="49"/>
        <v>15.461934113819387</v>
      </c>
      <c r="T74" s="30">
        <f t="shared" si="49"/>
        <v>14.909226940381263</v>
      </c>
      <c r="U74" s="30">
        <f t="shared" si="49"/>
        <v>14.343193357139375</v>
      </c>
      <c r="V74" s="30">
        <f t="shared" si="49"/>
        <v>13.696941827712628</v>
      </c>
      <c r="W74" s="30">
        <f t="shared" si="49"/>
        <v>13.080451223868861</v>
      </c>
      <c r="X74" s="30">
        <f t="shared" si="49"/>
        <v>12.426596969844194</v>
      </c>
    </row>
    <row r="75" spans="1:24" ht="15.75">
      <c r="A75" s="36"/>
      <c r="B75" s="10" t="s">
        <v>16</v>
      </c>
      <c r="C75" s="31">
        <f>AVERAGE(D75:X75)</f>
        <v>16.545919894168758</v>
      </c>
      <c r="D75" s="35">
        <f>(D23/D$10)*100</f>
        <v>20.326003832036506</v>
      </c>
      <c r="E75" s="35">
        <f t="shared" ref="E75:X75" si="50">(E23/E$10)*100</f>
        <v>19.854276970137303</v>
      </c>
      <c r="F75" s="35">
        <f t="shared" si="50"/>
        <v>19.408565405159241</v>
      </c>
      <c r="G75" s="35">
        <f t="shared" si="50"/>
        <v>18.989865462721973</v>
      </c>
      <c r="H75" s="35">
        <f t="shared" si="50"/>
        <v>18.603208368528417</v>
      </c>
      <c r="I75" s="35">
        <f t="shared" si="50"/>
        <v>18.199252609881203</v>
      </c>
      <c r="J75" s="35">
        <f t="shared" si="50"/>
        <v>17.792281331236701</v>
      </c>
      <c r="K75" s="35">
        <f t="shared" si="50"/>
        <v>17.397824217181483</v>
      </c>
      <c r="L75" s="35">
        <f t="shared" si="50"/>
        <v>16.994383313784478</v>
      </c>
      <c r="M75" s="35">
        <f t="shared" si="50"/>
        <v>16.617399005656214</v>
      </c>
      <c r="N75" s="35">
        <f t="shared" si="50"/>
        <v>16.247970236727873</v>
      </c>
      <c r="O75" s="35">
        <f t="shared" si="50"/>
        <v>15.892890260231765</v>
      </c>
      <c r="P75" s="35">
        <f t="shared" si="50"/>
        <v>15.544255009247603</v>
      </c>
      <c r="Q75" s="35">
        <f t="shared" si="50"/>
        <v>15.210251973379158</v>
      </c>
      <c r="R75" s="35">
        <f t="shared" si="50"/>
        <v>14.89134848764464</v>
      </c>
      <c r="S75" s="35">
        <f t="shared" si="50"/>
        <v>14.565636395118787</v>
      </c>
      <c r="T75" s="35">
        <f t="shared" si="50"/>
        <v>14.427743980241489</v>
      </c>
      <c r="U75" s="35">
        <f t="shared" si="50"/>
        <v>14.289579850851439</v>
      </c>
      <c r="V75" s="35">
        <f t="shared" si="50"/>
        <v>14.17696164722472</v>
      </c>
      <c r="W75" s="35">
        <f t="shared" si="50"/>
        <v>14.073264122233823</v>
      </c>
      <c r="X75" s="35">
        <f t="shared" si="50"/>
        <v>13.961355298319218</v>
      </c>
    </row>
    <row r="76" spans="1:24">
      <c r="C76" s="31"/>
    </row>
    <row r="147" spans="4:24">
      <c r="D147">
        <v>8120086505.9570398</v>
      </c>
      <c r="E147">
        <v>6451765237.8121834</v>
      </c>
      <c r="F147">
        <v>3789341505.2345762</v>
      </c>
      <c r="G147">
        <v>2695909289.4815378</v>
      </c>
      <c r="H147">
        <v>1950694664.5368321</v>
      </c>
      <c r="I147">
        <v>2044389827.8490019</v>
      </c>
      <c r="J147">
        <v>2802161536.2597899</v>
      </c>
      <c r="K147">
        <v>2962256641.7735682</v>
      </c>
      <c r="L147">
        <v>3088542843.0173559</v>
      </c>
      <c r="M147">
        <v>3265542400.6661291</v>
      </c>
      <c r="N147">
        <v>3577976451.3023338</v>
      </c>
      <c r="O147">
        <v>3476450300.5386281</v>
      </c>
      <c r="P147">
        <v>3166005008.977128</v>
      </c>
      <c r="Q147">
        <v>2955693736.8270411</v>
      </c>
      <c r="R147">
        <v>3169385899.4041271</v>
      </c>
      <c r="S147">
        <v>3821500000</v>
      </c>
      <c r="T147">
        <v>5507172191.7202263</v>
      </c>
      <c r="U147">
        <v>5640120735.8642769</v>
      </c>
      <c r="V147">
        <v>6069493820.093154</v>
      </c>
      <c r="W147">
        <v>5136169186.3339491</v>
      </c>
      <c r="X147">
        <v>5869066493.6009998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Wealth_CUB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2014-12-03T13:22:57Z</dcterms:modified>
</cp:coreProperties>
</file>