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 activeTab="1"/>
  </bookViews>
  <sheets>
    <sheet name="Wealth_CZE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E54" i="36"/>
  <c r="I54"/>
  <c r="M54"/>
  <c r="Q54"/>
  <c r="U54"/>
  <c r="G55"/>
  <c r="H55"/>
  <c r="K55"/>
  <c r="L55"/>
  <c r="O55"/>
  <c r="P55"/>
  <c r="S55"/>
  <c r="T55"/>
  <c r="G59"/>
  <c r="L59"/>
  <c r="O59"/>
  <c r="P59"/>
  <c r="T59"/>
  <c r="D54"/>
  <c r="D55"/>
  <c r="D59"/>
  <c r="D41"/>
  <c r="E41"/>
  <c r="E55" s="1"/>
  <c r="F41"/>
  <c r="F55" s="1"/>
  <c r="G41"/>
  <c r="H41"/>
  <c r="I41"/>
  <c r="I55" s="1"/>
  <c r="J41"/>
  <c r="J55" s="1"/>
  <c r="K41"/>
  <c r="L41"/>
  <c r="M41"/>
  <c r="M55" s="1"/>
  <c r="N41"/>
  <c r="N55" s="1"/>
  <c r="O41"/>
  <c r="P41"/>
  <c r="Q41"/>
  <c r="Q55" s="1"/>
  <c r="R41"/>
  <c r="R55" s="1"/>
  <c r="S41"/>
  <c r="T41"/>
  <c r="U41"/>
  <c r="U55" s="1"/>
  <c r="V41"/>
  <c r="V55" s="1"/>
  <c r="D13"/>
  <c r="D45" s="1"/>
  <c r="E13"/>
  <c r="E45" s="1"/>
  <c r="E59" s="1"/>
  <c r="F13"/>
  <c r="G13"/>
  <c r="G45" s="1"/>
  <c r="H13"/>
  <c r="I13"/>
  <c r="I45" s="1"/>
  <c r="I59" s="1"/>
  <c r="J13"/>
  <c r="J45" s="1"/>
  <c r="J59" s="1"/>
  <c r="K13"/>
  <c r="L13"/>
  <c r="L45" s="1"/>
  <c r="M13"/>
  <c r="M45" s="1"/>
  <c r="M59" s="1"/>
  <c r="N13"/>
  <c r="O13"/>
  <c r="O45" s="1"/>
  <c r="P13"/>
  <c r="P45" s="1"/>
  <c r="Q13"/>
  <c r="Q45" s="1"/>
  <c r="Q59" s="1"/>
  <c r="R13"/>
  <c r="R45" s="1"/>
  <c r="R59" s="1"/>
  <c r="S13"/>
  <c r="T13"/>
  <c r="T45" s="1"/>
  <c r="U13"/>
  <c r="U45" s="1"/>
  <c r="U59" s="1"/>
  <c r="V13"/>
  <c r="V45" s="1"/>
  <c r="V59" s="1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D23"/>
  <c r="E23"/>
  <c r="E12" s="1"/>
  <c r="F23"/>
  <c r="F12" s="1"/>
  <c r="G23"/>
  <c r="G12" s="1"/>
  <c r="H23"/>
  <c r="I23"/>
  <c r="I12" s="1"/>
  <c r="J23"/>
  <c r="J12" s="1"/>
  <c r="K23"/>
  <c r="K12" s="1"/>
  <c r="L23"/>
  <c r="M23"/>
  <c r="M12" s="1"/>
  <c r="N23"/>
  <c r="N12" s="1"/>
  <c r="O23"/>
  <c r="O12" s="1"/>
  <c r="P23"/>
  <c r="Q23"/>
  <c r="Q12" s="1"/>
  <c r="R23"/>
  <c r="R12" s="1"/>
  <c r="S23"/>
  <c r="S12" s="1"/>
  <c r="T23"/>
  <c r="U23"/>
  <c r="U12" s="1"/>
  <c r="V23"/>
  <c r="V12" s="1"/>
  <c r="V50"/>
  <c r="V64" s="1"/>
  <c r="U50"/>
  <c r="U64" s="1"/>
  <c r="T50"/>
  <c r="T64" s="1"/>
  <c r="S50"/>
  <c r="R50"/>
  <c r="R64" s="1"/>
  <c r="Q50"/>
  <c r="Q64" s="1"/>
  <c r="P50"/>
  <c r="P64" s="1"/>
  <c r="O50"/>
  <c r="N50"/>
  <c r="N64" s="1"/>
  <c r="M50"/>
  <c r="M64" s="1"/>
  <c r="L50"/>
  <c r="L64" s="1"/>
  <c r="K50"/>
  <c r="J50"/>
  <c r="J64" s="1"/>
  <c r="I50"/>
  <c r="I64" s="1"/>
  <c r="H50"/>
  <c r="H64" s="1"/>
  <c r="G50"/>
  <c r="F50"/>
  <c r="F64" s="1"/>
  <c r="E50"/>
  <c r="E64" s="1"/>
  <c r="D50"/>
  <c r="D64" s="1"/>
  <c r="V40"/>
  <c r="V54" s="1"/>
  <c r="U40"/>
  <c r="T40"/>
  <c r="T54" s="1"/>
  <c r="S40"/>
  <c r="S54" s="1"/>
  <c r="R40"/>
  <c r="R54" s="1"/>
  <c r="Q40"/>
  <c r="P40"/>
  <c r="P54" s="1"/>
  <c r="O40"/>
  <c r="O54" s="1"/>
  <c r="N40"/>
  <c r="N54" s="1"/>
  <c r="M40"/>
  <c r="L40"/>
  <c r="L54" s="1"/>
  <c r="K40"/>
  <c r="K54" s="1"/>
  <c r="J40"/>
  <c r="J54" s="1"/>
  <c r="I40"/>
  <c r="H40"/>
  <c r="H54" s="1"/>
  <c r="G40"/>
  <c r="G54" s="1"/>
  <c r="F40"/>
  <c r="F54" s="1"/>
  <c r="E40"/>
  <c r="D40"/>
  <c r="O64" l="1"/>
  <c r="K64"/>
  <c r="P12"/>
  <c r="H12"/>
  <c r="S64"/>
  <c r="G64"/>
  <c r="K48"/>
  <c r="S10"/>
  <c r="S7" s="1"/>
  <c r="O10"/>
  <c r="O7" s="1"/>
  <c r="K10"/>
  <c r="K7" s="1"/>
  <c r="L10"/>
  <c r="L7" s="1"/>
  <c r="H11"/>
  <c r="K45"/>
  <c r="K59" s="1"/>
  <c r="S45"/>
  <c r="S59" s="1"/>
  <c r="G48"/>
  <c r="U10"/>
  <c r="U7" s="1"/>
  <c r="Q11"/>
  <c r="E11"/>
  <c r="G10"/>
  <c r="G7" s="1"/>
  <c r="S48"/>
  <c r="O48"/>
  <c r="V10"/>
  <c r="V7" s="1"/>
  <c r="R10"/>
  <c r="R7" s="1"/>
  <c r="N10"/>
  <c r="N7" s="1"/>
  <c r="J10"/>
  <c r="J7" s="1"/>
  <c r="F10"/>
  <c r="F7" s="1"/>
  <c r="T12"/>
  <c r="L12"/>
  <c r="D12"/>
  <c r="P11"/>
  <c r="L11"/>
  <c r="D11"/>
  <c r="T10"/>
  <c r="T7" s="1"/>
  <c r="P10"/>
  <c r="P7" s="1"/>
  <c r="H10"/>
  <c r="H7" s="1"/>
  <c r="D10"/>
  <c r="D7" s="1"/>
  <c r="U11"/>
  <c r="M11"/>
  <c r="I11"/>
  <c r="Q10"/>
  <c r="Q7" s="1"/>
  <c r="M10"/>
  <c r="M7" s="1"/>
  <c r="I10"/>
  <c r="I7" s="1"/>
  <c r="E10"/>
  <c r="E7" s="1"/>
  <c r="H45"/>
  <c r="H59" s="1"/>
  <c r="S11"/>
  <c r="O11"/>
  <c r="K11"/>
  <c r="G11"/>
  <c r="T11"/>
  <c r="V11"/>
  <c r="R11"/>
  <c r="N11"/>
  <c r="J11"/>
  <c r="F11"/>
  <c r="F45"/>
  <c r="F59" s="1"/>
  <c r="N45"/>
  <c r="N59" s="1"/>
  <c r="F48"/>
  <c r="J48"/>
  <c r="J62" s="1"/>
  <c r="R48"/>
  <c r="E48"/>
  <c r="I48"/>
  <c r="Q48"/>
  <c r="Q62" s="1"/>
  <c r="D48"/>
  <c r="D62" s="1"/>
  <c r="H48"/>
  <c r="L48"/>
  <c r="P48"/>
  <c r="P62" s="1"/>
  <c r="T48"/>
  <c r="N48"/>
  <c r="V48"/>
  <c r="M48"/>
  <c r="M62" s="1"/>
  <c r="U48"/>
  <c r="U62" s="1"/>
  <c r="G62" l="1"/>
  <c r="H62"/>
  <c r="V62"/>
  <c r="L62"/>
  <c r="I62"/>
  <c r="F62"/>
  <c r="O62"/>
  <c r="T62"/>
  <c r="R62"/>
  <c r="K62"/>
  <c r="N62"/>
  <c r="E62"/>
  <c r="S62"/>
  <c r="P46"/>
  <c r="P60" s="1"/>
  <c r="H46"/>
  <c r="H60" s="1"/>
  <c r="R47"/>
  <c r="R44"/>
  <c r="J47"/>
  <c r="J44"/>
  <c r="J58" s="1"/>
  <c r="Q46"/>
  <c r="Q60" s="1"/>
  <c r="I46"/>
  <c r="S44"/>
  <c r="S58" s="1"/>
  <c r="S47"/>
  <c r="K44"/>
  <c r="K47"/>
  <c r="R46"/>
  <c r="R60" s="1"/>
  <c r="S46"/>
  <c r="S60" s="1"/>
  <c r="O46"/>
  <c r="O60" s="1"/>
  <c r="K46"/>
  <c r="G46"/>
  <c r="G60" s="1"/>
  <c r="U47"/>
  <c r="U44"/>
  <c r="Q47"/>
  <c r="Q44"/>
  <c r="Q58" s="1"/>
  <c r="M47"/>
  <c r="M44"/>
  <c r="I47"/>
  <c r="I44"/>
  <c r="I58" s="1"/>
  <c r="E47"/>
  <c r="E44"/>
  <c r="E58" s="1"/>
  <c r="V47"/>
  <c r="V44"/>
  <c r="V58" s="1"/>
  <c r="T46"/>
  <c r="T60" s="1"/>
  <c r="L46"/>
  <c r="L60" s="1"/>
  <c r="D46"/>
  <c r="D60" s="1"/>
  <c r="N47"/>
  <c r="N44"/>
  <c r="N58" s="1"/>
  <c r="F47"/>
  <c r="F44"/>
  <c r="U46"/>
  <c r="U60" s="1"/>
  <c r="M46"/>
  <c r="M60" s="1"/>
  <c r="E46"/>
  <c r="E60" s="1"/>
  <c r="O47"/>
  <c r="O44"/>
  <c r="O58" s="1"/>
  <c r="G47"/>
  <c r="G44"/>
  <c r="G58" s="1"/>
  <c r="V46"/>
  <c r="V60" s="1"/>
  <c r="N46"/>
  <c r="N60" s="1"/>
  <c r="J46"/>
  <c r="J60" s="1"/>
  <c r="F46"/>
  <c r="F60" s="1"/>
  <c r="T44"/>
  <c r="T47"/>
  <c r="P47"/>
  <c r="P44"/>
  <c r="P58" s="1"/>
  <c r="L44"/>
  <c r="L47"/>
  <c r="H47"/>
  <c r="H44"/>
  <c r="H58" s="1"/>
  <c r="D44"/>
  <c r="D58" s="1"/>
  <c r="D47"/>
  <c r="D61" s="1"/>
  <c r="L61" l="1"/>
  <c r="T61"/>
  <c r="N61"/>
  <c r="H61"/>
  <c r="G61"/>
  <c r="M61"/>
  <c r="L58"/>
  <c r="T58"/>
  <c r="O61"/>
  <c r="F58"/>
  <c r="V61"/>
  <c r="I61"/>
  <c r="Q61"/>
  <c r="K60"/>
  <c r="K61"/>
  <c r="I60"/>
  <c r="R58"/>
  <c r="J61"/>
  <c r="P61"/>
  <c r="E61"/>
  <c r="U61"/>
  <c r="S61"/>
  <c r="F61"/>
  <c r="M58"/>
  <c r="U58"/>
  <c r="K58"/>
  <c r="R61"/>
  <c r="N42"/>
  <c r="N75"/>
  <c r="E75"/>
  <c r="E42"/>
  <c r="L42"/>
  <c r="L75"/>
  <c r="G42"/>
  <c r="G56" s="1"/>
  <c r="G75"/>
  <c r="Q75"/>
  <c r="Q42"/>
  <c r="F42"/>
  <c r="F56" s="1"/>
  <c r="F75"/>
  <c r="U75"/>
  <c r="U42"/>
  <c r="O42"/>
  <c r="O56" s="1"/>
  <c r="O75"/>
  <c r="H75"/>
  <c r="H42"/>
  <c r="I75"/>
  <c r="I42"/>
  <c r="J42"/>
  <c r="J75"/>
  <c r="V42"/>
  <c r="V56" s="1"/>
  <c r="V75"/>
  <c r="M75"/>
  <c r="M42"/>
  <c r="D75"/>
  <c r="C75" s="1"/>
  <c r="D42"/>
  <c r="D56" s="1"/>
  <c r="T75"/>
  <c r="T42"/>
  <c r="K42"/>
  <c r="K56" s="1"/>
  <c r="K75"/>
  <c r="S42"/>
  <c r="S75"/>
  <c r="R42"/>
  <c r="R56" s="1"/>
  <c r="R75"/>
  <c r="P75"/>
  <c r="P42"/>
  <c r="I56" l="1"/>
  <c r="E56"/>
  <c r="P56"/>
  <c r="T56"/>
  <c r="M56"/>
  <c r="H56"/>
  <c r="U56"/>
  <c r="Q56"/>
  <c r="S56"/>
  <c r="J56"/>
  <c r="L56"/>
  <c r="N56"/>
  <c r="S74"/>
  <c r="S73"/>
  <c r="O74"/>
  <c r="O73"/>
  <c r="K74"/>
  <c r="K73"/>
  <c r="G74"/>
  <c r="G73"/>
  <c r="P72"/>
  <c r="L72"/>
  <c r="H72"/>
  <c r="S39"/>
  <c r="O39"/>
  <c r="O53" s="1"/>
  <c r="K68"/>
  <c r="K39"/>
  <c r="G39"/>
  <c r="Q72"/>
  <c r="M72"/>
  <c r="I72"/>
  <c r="S72"/>
  <c r="O72"/>
  <c r="K72"/>
  <c r="G72"/>
  <c r="E74"/>
  <c r="E73"/>
  <c r="I74"/>
  <c r="I73"/>
  <c r="M74"/>
  <c r="M73"/>
  <c r="Q74"/>
  <c r="Q73"/>
  <c r="U69"/>
  <c r="U74"/>
  <c r="U73"/>
  <c r="T74"/>
  <c r="T73"/>
  <c r="P74"/>
  <c r="P69"/>
  <c r="P73"/>
  <c r="L74"/>
  <c r="L73"/>
  <c r="H74"/>
  <c r="H73"/>
  <c r="D74"/>
  <c r="D73"/>
  <c r="T67"/>
  <c r="T39"/>
  <c r="P68"/>
  <c r="P39"/>
  <c r="P53" s="1"/>
  <c r="L39"/>
  <c r="L53" s="1"/>
  <c r="H67"/>
  <c r="H68"/>
  <c r="H39"/>
  <c r="H53" s="1"/>
  <c r="D68"/>
  <c r="D39"/>
  <c r="D53" s="1"/>
  <c r="R72"/>
  <c r="J72"/>
  <c r="F72"/>
  <c r="N72"/>
  <c r="U67"/>
  <c r="U39"/>
  <c r="U53" s="1"/>
  <c r="Q68"/>
  <c r="Q39"/>
  <c r="Q53" s="1"/>
  <c r="M39"/>
  <c r="I68"/>
  <c r="I39"/>
  <c r="I53" s="1"/>
  <c r="E39"/>
  <c r="E53" s="1"/>
  <c r="V73"/>
  <c r="V74"/>
  <c r="R73"/>
  <c r="R74"/>
  <c r="N73"/>
  <c r="N74"/>
  <c r="J74"/>
  <c r="J73"/>
  <c r="F74"/>
  <c r="F73"/>
  <c r="V68"/>
  <c r="V67"/>
  <c r="V39"/>
  <c r="V72"/>
  <c r="R39"/>
  <c r="R53" s="1"/>
  <c r="N39"/>
  <c r="N53" s="1"/>
  <c r="J39"/>
  <c r="F39"/>
  <c r="F53" s="1"/>
  <c r="D72"/>
  <c r="D43"/>
  <c r="D57" s="1"/>
  <c r="K43"/>
  <c r="E72"/>
  <c r="Q43"/>
  <c r="Q57" s="1"/>
  <c r="H43"/>
  <c r="H57" s="1"/>
  <c r="I43"/>
  <c r="U72"/>
  <c r="N43"/>
  <c r="N57" s="1"/>
  <c r="T72"/>
  <c r="T43"/>
  <c r="R43"/>
  <c r="R57" s="1"/>
  <c r="G43"/>
  <c r="G57" s="1"/>
  <c r="M43"/>
  <c r="M57" s="1"/>
  <c r="E43"/>
  <c r="S43"/>
  <c r="S57" s="1"/>
  <c r="L43"/>
  <c r="L57" s="1"/>
  <c r="O43"/>
  <c r="O57" s="1"/>
  <c r="U43"/>
  <c r="F43"/>
  <c r="F57" s="1"/>
  <c r="V43"/>
  <c r="V57" s="1"/>
  <c r="J43"/>
  <c r="J57" s="1"/>
  <c r="P43"/>
  <c r="C73" l="1"/>
  <c r="C72"/>
  <c r="T53"/>
  <c r="K53"/>
  <c r="P57"/>
  <c r="U57"/>
  <c r="E57"/>
  <c r="T57"/>
  <c r="I57"/>
  <c r="K57"/>
  <c r="J53"/>
  <c r="V53"/>
  <c r="M53"/>
  <c r="C74"/>
  <c r="G53"/>
  <c r="S53"/>
  <c r="E69"/>
  <c r="J69"/>
  <c r="N69"/>
  <c r="N68"/>
  <c r="R67"/>
  <c r="R68"/>
  <c r="V69"/>
  <c r="E67"/>
  <c r="O67"/>
  <c r="J68"/>
  <c r="E68"/>
  <c r="C68" s="1"/>
  <c r="Q67"/>
  <c r="H69"/>
  <c r="K69"/>
  <c r="M69"/>
  <c r="M67"/>
  <c r="P67"/>
  <c r="G67"/>
  <c r="S69"/>
  <c r="F67"/>
  <c r="J67"/>
  <c r="N67"/>
  <c r="I67"/>
  <c r="M68"/>
  <c r="D67"/>
  <c r="L68"/>
  <c r="L67"/>
  <c r="T68"/>
  <c r="D69"/>
  <c r="L69"/>
  <c r="T69"/>
  <c r="Q69"/>
  <c r="I69"/>
  <c r="S67"/>
  <c r="F69"/>
  <c r="S68"/>
  <c r="F68"/>
  <c r="R69"/>
  <c r="U68"/>
  <c r="G68"/>
  <c r="K67"/>
  <c r="O68"/>
  <c r="G69"/>
  <c r="O69"/>
  <c r="C67" l="1"/>
  <c r="C69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<sst xmlns="http://schemas.openxmlformats.org/spreadsheetml/2006/main" count="95" uniqueCount="65">
  <si>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</si>
  <si>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</si>
  <si>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</si>
  <si>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</si>
  <si>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</si>
  <si>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</si>
  <si>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</si>
  <si>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</si>
  <si>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</si>
  <si>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</si>
  <si>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</si>
  <si>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</si>
  <si>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</si>
  <si>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</si>
  <si>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</si>
  <si>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</si>
  <si>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</si>
  <si>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</si>
  <si>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</si>
  <si>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</si>
  <si>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</si>
  <si>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</si>
  <si>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</si>
  <si>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</si>
  <si>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</si>
  <si>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</si>
  <si>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</si>
  <si>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</si>
  <si>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</si>
  <si>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</si>
  <si>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</si>
  <si>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</si>
  <si>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</si>
  <si>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</si>
  <si>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</si>
  <si>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</si>
  <si>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</si>
  <si>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</si>
  <si>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</si>
  <si>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</si>
  <si>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</si>
  <si>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</si>
  <si>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</si>
  <si>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</si>
  <si>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</si>
  <si>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</si>
  <si>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</si>
  <si>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</si>
  <si>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</si>
  <si>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</si>
  <si>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</si>
  <si>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</si>
  <si>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</si>
  <si>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</si>
  <si>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</si>
  <si>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</si>
  <si>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</si>
  <si>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</si>
  <si>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</si>
  <si>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</si>
  <si>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</si>
  <si>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</si>
  <si>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</si>
  <si>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Czech Republic</t>
  </si>
  <si>
    <t>CZE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</si>
</sst>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Wealth_CZE!$B$54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Wealth_CZE!$D$52:$V$52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Wealth_CZE!$D$54:$V$54</c:f>
              <c:numCache>
                <c:formatCode>_(* #,##0_);_(* \(#,##0\);_(* "-"??_);_(@_)</c:formatCode>
                <c:ptCount val="19"/>
                <c:pt idx="0">
                  <c:v>0</c:v>
                </c:pt>
                <c:pt idx="1">
                  <c:v>1.2091878219329111</c:v>
                </c:pt>
                <c:pt idx="2">
                  <c:v>2.876257478589328</c:v>
                </c:pt>
                <c:pt idx="3">
                  <c:v>5.6846432249006096</c:v>
                </c:pt>
                <c:pt idx="4">
                  <c:v>9.0738380434967958</c:v>
                </c:pt>
                <c:pt idx="5">
                  <c:v>11.898338182968992</c:v>
                </c:pt>
                <c:pt idx="6">
                  <c:v>14.586753531509245</c:v>
                </c:pt>
                <c:pt idx="7">
                  <c:v>17.052333190524326</c:v>
                </c:pt>
                <c:pt idx="8">
                  <c:v>19.871247165727588</c:v>
                </c:pt>
                <c:pt idx="9">
                  <c:v>22.908789719975008</c:v>
                </c:pt>
                <c:pt idx="10">
                  <c:v>26.140676472643754</c:v>
                </c:pt>
                <c:pt idx="11">
                  <c:v>29.248926157412527</c:v>
                </c:pt>
                <c:pt idx="12">
                  <c:v>32.29502893120555</c:v>
                </c:pt>
                <c:pt idx="13">
                  <c:v>35.488858981462371</c:v>
                </c:pt>
                <c:pt idx="14">
                  <c:v>38.777450408239211</c:v>
                </c:pt>
                <c:pt idx="15">
                  <c:v>42.875216160582738</c:v>
                </c:pt>
                <c:pt idx="16">
                  <c:v>47.031720049783601</c:v>
                </c:pt>
                <c:pt idx="17">
                  <c:v>49.74028564570623</c:v>
                </c:pt>
                <c:pt idx="18">
                  <c:v>52.417364967857608</c:v>
                </c:pt>
              </c:numCache>
            </c:numRef>
          </c:val>
        </c:ser>
        <c:ser>
          <c:idx val="1"/>
          <c:order val="1"/>
          <c:tx>
            <c:strRef>
              <c:f>Wealth_CZE!$B$55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Wealth_CZE!$D$52:$V$52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Wealth_CZE!$D$55:$V$55</c:f>
              <c:numCache>
                <c:formatCode>_(* #,##0_);_(* \(#,##0\);_(* "-"??_);_(@_)</c:formatCode>
                <c:ptCount val="19"/>
                <c:pt idx="0">
                  <c:v>0</c:v>
                </c:pt>
                <c:pt idx="1">
                  <c:v>2.0337505785527954</c:v>
                </c:pt>
                <c:pt idx="2">
                  <c:v>4.2019283347006331</c:v>
                </c:pt>
                <c:pt idx="3">
                  <c:v>6.4236641979269926</c:v>
                </c:pt>
                <c:pt idx="4">
                  <c:v>7.9793269145163048</c:v>
                </c:pt>
                <c:pt idx="5">
                  <c:v>5.9776993249324395</c:v>
                </c:pt>
                <c:pt idx="6">
                  <c:v>6.8132605581528338</c:v>
                </c:pt>
                <c:pt idx="7">
                  <c:v>8.0698426214091068</c:v>
                </c:pt>
                <c:pt idx="8">
                  <c:v>8.7034425282764403</c:v>
                </c:pt>
                <c:pt idx="9">
                  <c:v>11.163832257871897</c:v>
                </c:pt>
                <c:pt idx="10">
                  <c:v>13.85816499859407</c:v>
                </c:pt>
                <c:pt idx="11">
                  <c:v>15.927020717748697</c:v>
                </c:pt>
                <c:pt idx="12">
                  <c:v>15.230753711998023</c:v>
                </c:pt>
                <c:pt idx="13">
                  <c:v>17.954354673372073</c:v>
                </c:pt>
                <c:pt idx="14">
                  <c:v>17.063249223907782</c:v>
                </c:pt>
                <c:pt idx="15">
                  <c:v>16.188505774650718</c:v>
                </c:pt>
                <c:pt idx="16">
                  <c:v>18.136712522510368</c:v>
                </c:pt>
                <c:pt idx="17">
                  <c:v>17.263424800177795</c:v>
                </c:pt>
                <c:pt idx="18">
                  <c:v>15.989785117455613</c:v>
                </c:pt>
              </c:numCache>
            </c:numRef>
          </c:val>
        </c:ser>
        <c:ser>
          <c:idx val="2"/>
          <c:order val="2"/>
          <c:tx>
            <c:strRef>
              <c:f>Wealth_CZE!$B$56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Wealth_CZE!$D$52:$V$52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Wealth_CZE!$D$56:$V$56</c:f>
              <c:numCache>
                <c:formatCode>_(* #,##0_);_(* \(#,##0\);_(* "-"??_);_(@_)</c:formatCode>
                <c:ptCount val="19"/>
                <c:pt idx="0">
                  <c:v>0</c:v>
                </c:pt>
                <c:pt idx="1">
                  <c:v>-3.8833083483087005</c:v>
                </c:pt>
                <c:pt idx="2">
                  <c:v>-7.3716444063793301</c:v>
                </c:pt>
                <c:pt idx="3">
                  <c:v>-10.691507990855719</c:v>
                </c:pt>
                <c:pt idx="4">
                  <c:v>-14.055599441803924</c:v>
                </c:pt>
                <c:pt idx="5">
                  <c:v>-17.258288980637047</c:v>
                </c:pt>
                <c:pt idx="6">
                  <c:v>-20.181387195911004</c:v>
                </c:pt>
                <c:pt idx="7">
                  <c:v>-22.770413297010883</c:v>
                </c:pt>
                <c:pt idx="8">
                  <c:v>-25.638719930828902</c:v>
                </c:pt>
                <c:pt idx="9">
                  <c:v>-28.556985999681228</c:v>
                </c:pt>
                <c:pt idx="10">
                  <c:v>-31.376738231055057</c:v>
                </c:pt>
                <c:pt idx="11">
                  <c:v>-34.282841430549382</c:v>
                </c:pt>
                <c:pt idx="12">
                  <c:v>-37.196171844559146</c:v>
                </c:pt>
                <c:pt idx="13">
                  <c:v>-40.215969619436343</c:v>
                </c:pt>
                <c:pt idx="14">
                  <c:v>-43.344380400082308</c:v>
                </c:pt>
                <c:pt idx="15">
                  <c:v>-46.506188776726887</c:v>
                </c:pt>
                <c:pt idx="16">
                  <c:v>-49.571209770853145</c:v>
                </c:pt>
                <c:pt idx="17">
                  <c:v>-52.415852478721071</c:v>
                </c:pt>
                <c:pt idx="18">
                  <c:v>-55.133930239748494</c:v>
                </c:pt>
              </c:numCache>
            </c:numRef>
          </c:val>
        </c:ser>
        <c:ser>
          <c:idx val="4"/>
          <c:order val="3"/>
          <c:tx>
            <c:strRef>
              <c:f>Wealth_CZE!$B$53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Wealth_CZE!$D$52:$V$52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Wealth_CZE!$D$53:$V$53</c:f>
              <c:numCache>
                <c:formatCode>_(* #,##0_);_(* \(#,##0\);_(* "-"??_);_(@_)</c:formatCode>
                <c:ptCount val="19"/>
                <c:pt idx="0">
                  <c:v>0</c:v>
                </c:pt>
                <c:pt idx="1">
                  <c:v>1.6378079801307566</c:v>
                </c:pt>
                <c:pt idx="2">
                  <c:v>3.514777556408144</c:v>
                </c:pt>
                <c:pt idx="3">
                  <c:v>5.7788323033824751</c:v>
                </c:pt>
                <c:pt idx="4">
                  <c:v>7.7711631441966578</c:v>
                </c:pt>
                <c:pt idx="5">
                  <c:v>7.2073169513370505</c:v>
                </c:pt>
                <c:pt idx="6">
                  <c:v>8.5139237524934472</c:v>
                </c:pt>
                <c:pt idx="7">
                  <c:v>10.043668169172527</c:v>
                </c:pt>
                <c:pt idx="8">
                  <c:v>11.255692808841111</c:v>
                </c:pt>
                <c:pt idx="9">
                  <c:v>13.759514086702506</c:v>
                </c:pt>
                <c:pt idx="10">
                  <c:v>16.481914754876435</c:v>
                </c:pt>
                <c:pt idx="11">
                  <c:v>18.744645214280631</c:v>
                </c:pt>
                <c:pt idx="12">
                  <c:v>19.131728374010692</c:v>
                </c:pt>
                <c:pt idx="13">
                  <c:v>21.857299479291093</c:v>
                </c:pt>
                <c:pt idx="14">
                  <c:v>22.182005849255781</c:v>
                </c:pt>
                <c:pt idx="15">
                  <c:v>22.762887812492096</c:v>
                </c:pt>
                <c:pt idx="16">
                  <c:v>25.259406159160626</c:v>
                </c:pt>
                <c:pt idx="17">
                  <c:v>25.426699272738219</c:v>
                </c:pt>
                <c:pt idx="18">
                  <c:v>25.318719963674852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Wealth_CZE!$D$64:$V$64</c:f>
              <c:numCache>
                <c:formatCode>_(* #,##0_);_(* \(#,##0\);_(* "-"??_);_(@_)</c:formatCode>
                <c:ptCount val="19"/>
                <c:pt idx="0">
                  <c:v>0</c:v>
                </c:pt>
                <c:pt idx="1">
                  <c:v>1.1976360075438564E-3</c:v>
                </c:pt>
                <c:pt idx="2">
                  <c:v>2.1945910741890451</c:v>
                </c:pt>
                <c:pt idx="3">
                  <c:v>8.2963077982429745</c:v>
                </c:pt>
                <c:pt idx="4">
                  <c:v>13.314966422969832</c:v>
                </c:pt>
                <c:pt idx="5">
                  <c:v>12.502041184269096</c:v>
                </c:pt>
                <c:pt idx="6">
                  <c:v>12.425217499694341</c:v>
                </c:pt>
                <c:pt idx="7">
                  <c:v>14.517849971931218</c:v>
                </c:pt>
                <c:pt idx="8">
                  <c:v>19.51436845599337</c:v>
                </c:pt>
                <c:pt idx="9">
                  <c:v>23.423268330585035</c:v>
                </c:pt>
                <c:pt idx="10">
                  <c:v>26.276067906646627</c:v>
                </c:pt>
                <c:pt idx="11">
                  <c:v>31.162541184644986</c:v>
                </c:pt>
                <c:pt idx="12">
                  <c:v>37.351557515202295</c:v>
                </c:pt>
                <c:pt idx="13">
                  <c:v>46.353966496039</c:v>
                </c:pt>
                <c:pt idx="14">
                  <c:v>56.0459840319145</c:v>
                </c:pt>
                <c:pt idx="15">
                  <c:v>64.119873266657379</c:v>
                </c:pt>
                <c:pt idx="16">
                  <c:v>68.165119341842043</c:v>
                </c:pt>
                <c:pt idx="17">
                  <c:v>59.311825745379942</c:v>
                </c:pt>
                <c:pt idx="18">
                  <c:v>62.845144555093867</c:v>
                </c:pt>
              </c:numCache>
            </c:numRef>
          </c:val>
        </c:ser>
        <c:marker val="1"/>
        <c:axId val="67290624"/>
        <c:axId val="67292544"/>
      </c:lineChart>
      <c:catAx>
        <c:axId val="6729062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7292544"/>
        <c:crosses val="autoZero"/>
        <c:auto val="1"/>
        <c:lblAlgn val="ctr"/>
        <c:lblOffset val="100"/>
      </c:catAx>
      <c:valAx>
        <c:axId val="672925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67290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98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Wealth_CZE!$B$40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Wealth_CZE!$D$38:$V$38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Wealth_CZE!$D$40:$V$40</c:f>
              <c:numCache>
                <c:formatCode>_(* #,##0_);_(* \(#,##0\);_(* "-"??_);_(@_)</c:formatCode>
                <c:ptCount val="19"/>
                <c:pt idx="0">
                  <c:v>37812.085560683925</c:v>
                </c:pt>
                <c:pt idx="1">
                  <c:v>38269.304694502571</c:v>
                </c:pt>
                <c:pt idx="2">
                  <c:v>38899.658499433695</c:v>
                </c:pt>
                <c:pt idx="3">
                  <c:v>39961.567720702966</c:v>
                </c:pt>
                <c:pt idx="4">
                  <c:v>41243.092965328819</c:v>
                </c:pt>
                <c:pt idx="5">
                  <c:v>42311.095374727687</c:v>
                </c:pt>
                <c:pt idx="6">
                  <c:v>43327.641286544284</c:v>
                </c:pt>
                <c:pt idx="7">
                  <c:v>44259.928376777883</c:v>
                </c:pt>
                <c:pt idx="8">
                  <c:v>45325.818540963824</c:v>
                </c:pt>
                <c:pt idx="9">
                  <c:v>46474.376730518037</c:v>
                </c:pt>
                <c:pt idx="10">
                  <c:v>47696.420514661557</c:v>
                </c:pt>
                <c:pt idx="11">
                  <c:v>48871.714544906012</c:v>
                </c:pt>
                <c:pt idx="12">
                  <c:v>50023.509531998992</c:v>
                </c:pt>
                <c:pt idx="13">
                  <c:v>51231.163283264941</c:v>
                </c:pt>
                <c:pt idx="14">
                  <c:v>52474.648287299111</c:v>
                </c:pt>
                <c:pt idx="15">
                  <c:v>54024.098979651651</c:v>
                </c:pt>
                <c:pt idx="16">
                  <c:v>55595.759786569433</c:v>
                </c:pt>
                <c:pt idx="17">
                  <c:v>56619.924927166947</c:v>
                </c:pt>
                <c:pt idx="18">
                  <c:v>57632.184450986206</c:v>
                </c:pt>
              </c:numCache>
            </c:numRef>
          </c:val>
        </c:ser>
        <c:ser>
          <c:idx val="1"/>
          <c:order val="1"/>
          <c:tx>
            <c:strRef>
              <c:f>Wealth_CZE!$B$41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Wealth_CZE!$D$38:$V$38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Wealth_CZE!$D$41:$V$41</c:f>
              <c:numCache>
                <c:formatCode>General</c:formatCode>
                <c:ptCount val="19"/>
                <c:pt idx="0">
                  <c:v>83506.243541134099</c:v>
                </c:pt>
                <c:pt idx="1">
                  <c:v>85204.552252279624</c:v>
                </c:pt>
                <c:pt idx="2">
                  <c:v>87015.116049733129</c:v>
                </c:pt>
                <c:pt idx="3">
                  <c:v>88870.404210519657</c:v>
                </c:pt>
                <c:pt idx="4">
                  <c:v>90169.479707313352</c:v>
                </c:pt>
                <c:pt idx="5">
                  <c:v>88497.995697568913</c:v>
                </c:pt>
                <c:pt idx="6">
                  <c:v>89195.741495917231</c:v>
                </c:pt>
                <c:pt idx="7">
                  <c:v>90245.065973954232</c:v>
                </c:pt>
                <c:pt idx="8">
                  <c:v>90774.161455259265</c:v>
                </c:pt>
                <c:pt idx="9">
                  <c:v>92828.740494916303</c:v>
                </c:pt>
                <c:pt idx="10">
                  <c:v>95078.676555192258</c:v>
                </c:pt>
                <c:pt idx="11">
                  <c:v>96806.300250544213</c:v>
                </c:pt>
                <c:pt idx="12">
                  <c:v>96224.873829025484</c:v>
                </c:pt>
                <c:pt idx="13">
                  <c:v>98499.250680919169</c:v>
                </c:pt>
                <c:pt idx="14">
                  <c:v>97755.121994081215</c:v>
                </c:pt>
                <c:pt idx="15">
                  <c:v>97024.656598984482</c:v>
                </c:pt>
                <c:pt idx="16">
                  <c:v>98651.530870536968</c:v>
                </c:pt>
                <c:pt idx="17">
                  <c:v>97922.281098311112</c:v>
                </c:pt>
                <c:pt idx="18">
                  <c:v>96858.712443020602</c:v>
                </c:pt>
              </c:numCache>
            </c:numRef>
          </c:val>
        </c:ser>
        <c:ser>
          <c:idx val="2"/>
          <c:order val="2"/>
          <c:tx>
            <c:strRef>
              <c:f>Wealth_CZE!$B$42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Wealth_CZE!$D$38:$V$38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Wealth_CZE!$D$42:$V$42</c:f>
              <c:numCache>
                <c:formatCode>_(* #,##0_);_(* \(#,##0\);_(* "-"??_);_(@_)</c:formatCode>
                <c:ptCount val="19"/>
                <c:pt idx="0">
                  <c:v>3053.1247585744331</c:v>
                </c:pt>
                <c:pt idx="1">
                  <c:v>2934.5625099404324</c:v>
                </c:pt>
                <c:pt idx="2">
                  <c:v>2828.0592580891985</c:v>
                </c:pt>
                <c:pt idx="3">
                  <c:v>2726.6996810406531</c:v>
                </c:pt>
                <c:pt idx="4">
                  <c:v>2623.9897720506679</c:v>
                </c:pt>
                <c:pt idx="5">
                  <c:v>2526.2076648002803</c:v>
                </c:pt>
                <c:pt idx="6">
                  <c:v>2436.9618294723036</c:v>
                </c:pt>
                <c:pt idx="7">
                  <c:v>2357.915632573669</c:v>
                </c:pt>
                <c:pt idx="8">
                  <c:v>2270.3426525847381</c:v>
                </c:pt>
                <c:pt idx="9">
                  <c:v>2181.244348715531</c:v>
                </c:pt>
                <c:pt idx="10">
                  <c:v>2095.1537952090016</c:v>
                </c:pt>
                <c:pt idx="11">
                  <c:v>2006.4268389155166</c:v>
                </c:pt>
                <c:pt idx="12">
                  <c:v>1917.4792267463056</c:v>
                </c:pt>
                <c:pt idx="13">
                  <c:v>1825.28103322265</c:v>
                </c:pt>
                <c:pt idx="14">
                  <c:v>1729.7667491288364</c:v>
                </c:pt>
                <c:pt idx="15">
                  <c:v>1633.2327947628203</c:v>
                </c:pt>
                <c:pt idx="16">
                  <c:v>1539.6538799356472</c:v>
                </c:pt>
                <c:pt idx="17">
                  <c:v>1452.8033891287496</c:v>
                </c:pt>
                <c:pt idx="18">
                  <c:v>1369.8170840495154</c:v>
                </c:pt>
              </c:numCache>
            </c:numRef>
          </c:val>
        </c:ser>
        <c:overlap val="100"/>
        <c:axId val="66672896"/>
        <c:axId val="66707456"/>
      </c:barChart>
      <c:catAx>
        <c:axId val="6667289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707456"/>
        <c:crosses val="autoZero"/>
        <c:auto val="1"/>
        <c:lblAlgn val="ctr"/>
        <c:lblOffset val="100"/>
      </c:catAx>
      <c:valAx>
        <c:axId val="667074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6667289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  <c:layout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Wealth_CZE!$B$67:$B$69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Wealth_CZE!$C$67:$C$69</c:f>
              <c:numCache>
                <c:formatCode>_(* #,##0_);_(* \(#,##0\);_(* "-"??_);_(@_)</c:formatCode>
                <c:ptCount val="3"/>
                <c:pt idx="0">
                  <c:v>32.961776005965127</c:v>
                </c:pt>
                <c:pt idx="1">
                  <c:v>65.46355480608895</c:v>
                </c:pt>
                <c:pt idx="2">
                  <c:v>1.5746691879459001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  <c:layout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Wealth_CZE!$B$72:$B$75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Wealth_CZE!$C$72:$C$75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1.1645507183214532</c:v>
                </c:pt>
                <c:pt idx="2">
                  <c:v>98.835449281678549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66"/>
  <sheetViews>
    <sheetView zoomScale="80" zoomScaleNormal="80" workbookViewId="0">
      <pane xSplit="3" ySplit="6" topLeftCell="P7" activePane="bottomRight" state="frozen"/>
      <selection pane="topRight" activeCell="D1" sqref="D1"/>
      <selection pane="bottomLeft" activeCell="A7" sqref="A7"/>
      <selection pane="bottomRight" activeCell="C74" sqref="C74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22" width="20.7109375" customWidth="1"/>
  </cols>
  <sheetData>
    <row r="1" spans="1:22" ht="21">
      <c r="A1" s="3" t="s">
        <v>0</v>
      </c>
      <c r="B1" s="4" t="s">
        <v>63</v>
      </c>
    </row>
    <row r="2" spans="1:22" ht="21">
      <c r="A2" s="3" t="s">
        <v>1</v>
      </c>
      <c r="B2" s="4" t="s">
        <v>64</v>
      </c>
    </row>
    <row r="3" spans="1:22" ht="21">
      <c r="A3" s="3" t="s">
        <v>39</v>
      </c>
      <c r="B3" s="4" t="s">
        <v>40</v>
      </c>
    </row>
    <row r="4" spans="1:22" ht="21" customHeight="1">
      <c r="A4" s="3" t="s">
        <v>4</v>
      </c>
      <c r="B4" s="4" t="s">
        <v>30</v>
      </c>
    </row>
    <row r="6" spans="1:22">
      <c r="A6" s="1" t="s">
        <v>2</v>
      </c>
      <c r="B6" s="1" t="s">
        <v>3</v>
      </c>
      <c r="C6" s="1" t="s">
        <v>37</v>
      </c>
      <c r="D6" s="1">
        <v>1992</v>
      </c>
      <c r="E6" s="1">
        <v>1993</v>
      </c>
      <c r="F6" s="1">
        <v>1994</v>
      </c>
      <c r="G6" s="1">
        <v>1995</v>
      </c>
      <c r="H6" s="1">
        <v>1996</v>
      </c>
      <c r="I6" s="1">
        <v>1997</v>
      </c>
      <c r="J6" s="1">
        <v>1998</v>
      </c>
      <c r="K6" s="1">
        <v>1999</v>
      </c>
      <c r="L6" s="1">
        <v>2000</v>
      </c>
      <c r="M6" s="1">
        <v>2001</v>
      </c>
      <c r="N6" s="1">
        <v>2002</v>
      </c>
      <c r="O6" s="1">
        <v>2003</v>
      </c>
      <c r="P6" s="1">
        <v>2004</v>
      </c>
      <c r="Q6" s="1">
        <v>2005</v>
      </c>
      <c r="R6" s="1">
        <v>2006</v>
      </c>
      <c r="S6" s="1">
        <v>2007</v>
      </c>
      <c r="T6" s="1">
        <v>2008</v>
      </c>
      <c r="U6" s="1">
        <v>2009</v>
      </c>
      <c r="V6" s="1">
        <v>2010</v>
      </c>
    </row>
    <row r="7" spans="1:22" ht="16.5">
      <c r="A7" s="24" t="s">
        <v>29</v>
      </c>
      <c r="B7" s="23" t="s">
        <v>28</v>
      </c>
      <c r="D7" s="13">
        <f t="shared" ref="D7:V7" si="0">+D8+D9+D10</f>
        <v>1282725137564.6826</v>
      </c>
      <c r="E7" s="13">
        <f t="shared" si="0"/>
        <v>1304525155345.0789</v>
      </c>
      <c r="F7" s="13">
        <f t="shared" si="0"/>
        <v>1328955755288.2629</v>
      </c>
      <c r="G7" s="13">
        <f t="shared" si="0"/>
        <v>1357598267639.2781</v>
      </c>
      <c r="H7" s="13">
        <f t="shared" si="0"/>
        <v>1381919103389.7822</v>
      </c>
      <c r="I7" s="13">
        <f t="shared" si="0"/>
        <v>1372818102432.3701</v>
      </c>
      <c r="J7" s="13">
        <f t="shared" si="0"/>
        <v>1387217838885.0967</v>
      </c>
      <c r="K7" s="13">
        <f t="shared" si="0"/>
        <v>1404259305503.562</v>
      </c>
      <c r="L7" s="13">
        <f t="shared" si="0"/>
        <v>1417311994156.2473</v>
      </c>
      <c r="M7" s="13">
        <f t="shared" si="0"/>
        <v>1446776777633.146</v>
      </c>
      <c r="N7" s="13">
        <f t="shared" si="0"/>
        <v>1479052826206.8589</v>
      </c>
      <c r="O7" s="13">
        <f t="shared" si="0"/>
        <v>1506281913041.311</v>
      </c>
      <c r="P7" s="13">
        <f t="shared" si="0"/>
        <v>1511538494556.4705</v>
      </c>
      <c r="Q7" s="13">
        <f t="shared" si="0"/>
        <v>1548995895406.9053</v>
      </c>
      <c r="R7" s="13">
        <f t="shared" si="0"/>
        <v>1558921890650.4399</v>
      </c>
      <c r="S7" s="13">
        <f t="shared" si="0"/>
        <v>1574689504138.759</v>
      </c>
      <c r="T7" s="13">
        <f t="shared" si="0"/>
        <v>1616657050973.9739</v>
      </c>
      <c r="U7" s="13">
        <f t="shared" si="0"/>
        <v>1628546559611.0005</v>
      </c>
      <c r="V7" s="13">
        <f t="shared" si="0"/>
        <v>1635440237343.1858</v>
      </c>
    </row>
    <row r="8" spans="1:22" s="22" customFormat="1" ht="15.75">
      <c r="A8" s="19">
        <v>1</v>
      </c>
      <c r="B8" s="20" t="s">
        <v>5</v>
      </c>
      <c r="C8" s="20"/>
      <c r="D8" s="21">
        <v>389981069987.97437</v>
      </c>
      <c r="E8" s="21">
        <v>394936277710.80493</v>
      </c>
      <c r="F8" s="21">
        <v>401544097739.57288</v>
      </c>
      <c r="G8" s="21">
        <v>412376884358.25586</v>
      </c>
      <c r="H8" s="21">
        <v>425216948362.02753</v>
      </c>
      <c r="I8" s="21">
        <v>435634361000.67041</v>
      </c>
      <c r="J8" s="21">
        <v>445352129785.49182</v>
      </c>
      <c r="K8" s="21">
        <v>454121692221.74738</v>
      </c>
      <c r="L8" s="21">
        <v>464267373475.05304</v>
      </c>
      <c r="M8" s="21">
        <v>475233080607.63501</v>
      </c>
      <c r="N8" s="21">
        <v>486956605244.43719</v>
      </c>
      <c r="O8" s="21">
        <v>498458597694.15271</v>
      </c>
      <c r="P8" s="21">
        <v>510323086369.7605</v>
      </c>
      <c r="Q8" s="21">
        <v>523615174237.14233</v>
      </c>
      <c r="R8" s="21">
        <v>538326711951.15118</v>
      </c>
      <c r="S8" s="21">
        <v>557178895429.11157</v>
      </c>
      <c r="T8" s="21">
        <v>576937158182.99426</v>
      </c>
      <c r="U8" s="21">
        <v>591097011959.51733</v>
      </c>
      <c r="V8" s="21">
        <v>604732206156.82019</v>
      </c>
    </row>
    <row r="9" spans="1:22" s="22" customFormat="1" ht="15.75">
      <c r="A9" s="19">
        <v>2</v>
      </c>
      <c r="B9" s="20" t="s">
        <v>38</v>
      </c>
      <c r="C9" s="20"/>
      <c r="D9" s="21">
        <v>861255170772.93994</v>
      </c>
      <c r="E9" s="21">
        <v>879304418493.00195</v>
      </c>
      <c r="F9" s="21">
        <v>898218843345.44946</v>
      </c>
      <c r="G9" s="21">
        <v>917083650374.57141</v>
      </c>
      <c r="H9" s="21">
        <v>929648778494.07593</v>
      </c>
      <c r="I9" s="21">
        <v>911173947734.23865</v>
      </c>
      <c r="J9" s="21">
        <v>916816892484.27502</v>
      </c>
      <c r="K9" s="21">
        <v>925944608989.87183</v>
      </c>
      <c r="L9" s="21">
        <v>929789750628.46069</v>
      </c>
      <c r="M9" s="21">
        <v>949238944507.6062</v>
      </c>
      <c r="N9" s="21">
        <v>970705748290.23535</v>
      </c>
      <c r="O9" s="21">
        <v>987359111915.48254</v>
      </c>
      <c r="P9" s="21">
        <v>981653927470.98523</v>
      </c>
      <c r="Q9" s="21">
        <v>1006725184480.9282</v>
      </c>
      <c r="R9" s="21">
        <v>1002849854492.3927</v>
      </c>
      <c r="S9" s="21">
        <v>1000666221450.0411</v>
      </c>
      <c r="T9" s="21">
        <v>1023742351743.1445</v>
      </c>
      <c r="U9" s="21">
        <v>1022282665261.8771</v>
      </c>
      <c r="V9" s="21">
        <v>1016334595316.1174</v>
      </c>
    </row>
    <row r="10" spans="1:22" s="22" customFormat="1" ht="15.75">
      <c r="A10" s="19">
        <v>3</v>
      </c>
      <c r="B10" s="20" t="s">
        <v>10</v>
      </c>
      <c r="C10" s="20"/>
      <c r="D10" s="21">
        <f t="shared" ref="D10:V10" si="1">+D13+D16+D19+D23</f>
        <v>31488896803.768295</v>
      </c>
      <c r="E10" s="21">
        <f t="shared" si="1"/>
        <v>30284459141.271984</v>
      </c>
      <c r="F10" s="21">
        <f t="shared" si="1"/>
        <v>29192814203.240501</v>
      </c>
      <c r="G10" s="21">
        <f t="shared" si="1"/>
        <v>28137732906.451015</v>
      </c>
      <c r="H10" s="21">
        <f t="shared" si="1"/>
        <v>27053376533.678738</v>
      </c>
      <c r="I10" s="21">
        <f t="shared" si="1"/>
        <v>26009793697.46106</v>
      </c>
      <c r="J10" s="21">
        <f t="shared" si="1"/>
        <v>25048816615.329777</v>
      </c>
      <c r="K10" s="21">
        <f t="shared" si="1"/>
        <v>24193004291.94276</v>
      </c>
      <c r="L10" s="21">
        <f t="shared" si="1"/>
        <v>23254870052.733692</v>
      </c>
      <c r="M10" s="21">
        <f t="shared" si="1"/>
        <v>22304752517.904755</v>
      </c>
      <c r="N10" s="21">
        <f t="shared" si="1"/>
        <v>21390472672.186302</v>
      </c>
      <c r="O10" s="21">
        <f t="shared" si="1"/>
        <v>20464203431.675682</v>
      </c>
      <c r="P10" s="21">
        <f t="shared" si="1"/>
        <v>19561480715.72485</v>
      </c>
      <c r="Q10" s="21">
        <f t="shared" si="1"/>
        <v>18655536688.834675</v>
      </c>
      <c r="R10" s="21">
        <f t="shared" si="1"/>
        <v>17745324206.895916</v>
      </c>
      <c r="S10" s="21">
        <f t="shared" si="1"/>
        <v>16844387259.606209</v>
      </c>
      <c r="T10" s="21">
        <f t="shared" si="1"/>
        <v>15977541047.835104</v>
      </c>
      <c r="U10" s="21">
        <f t="shared" si="1"/>
        <v>15166882389.60603</v>
      </c>
      <c r="V10" s="21">
        <f t="shared" si="1"/>
        <v>14373435870.248203</v>
      </c>
    </row>
    <row r="11" spans="1:22" s="22" customFormat="1" ht="15.75">
      <c r="A11" s="27">
        <v>3.1</v>
      </c>
      <c r="B11" s="26" t="s">
        <v>32</v>
      </c>
      <c r="C11" s="20"/>
      <c r="D11" s="38">
        <f t="shared" ref="D11:V11" si="2">+D13+D16</f>
        <v>214557266.22970498</v>
      </c>
      <c r="E11" s="38">
        <f t="shared" si="2"/>
        <v>218347714.95989543</v>
      </c>
      <c r="F11" s="38">
        <f t="shared" si="2"/>
        <v>222138163.69008583</v>
      </c>
      <c r="G11" s="38">
        <f t="shared" si="2"/>
        <v>225928612.42027628</v>
      </c>
      <c r="H11" s="38">
        <f t="shared" si="2"/>
        <v>229719061.15046668</v>
      </c>
      <c r="I11" s="38">
        <f t="shared" si="2"/>
        <v>233509509.88065711</v>
      </c>
      <c r="J11" s="38">
        <f t="shared" si="2"/>
        <v>237299958.6108475</v>
      </c>
      <c r="K11" s="38">
        <f t="shared" si="2"/>
        <v>241090407.34103793</v>
      </c>
      <c r="L11" s="38">
        <f t="shared" si="2"/>
        <v>244880856.07122833</v>
      </c>
      <c r="M11" s="38">
        <f t="shared" si="2"/>
        <v>246383567.36008263</v>
      </c>
      <c r="N11" s="38">
        <f t="shared" si="2"/>
        <v>247886278.64893687</v>
      </c>
      <c r="O11" s="38">
        <f t="shared" si="2"/>
        <v>249388989.93779117</v>
      </c>
      <c r="P11" s="38">
        <f t="shared" si="2"/>
        <v>250891701.22664541</v>
      </c>
      <c r="Q11" s="38">
        <f t="shared" si="2"/>
        <v>252394412.51549965</v>
      </c>
      <c r="R11" s="38">
        <f t="shared" si="2"/>
        <v>256276445.17826033</v>
      </c>
      <c r="S11" s="38">
        <f t="shared" si="2"/>
        <v>260158477.84102097</v>
      </c>
      <c r="T11" s="38">
        <f t="shared" si="2"/>
        <v>264040510.50378168</v>
      </c>
      <c r="U11" s="38">
        <f t="shared" si="2"/>
        <v>267922543.16654235</v>
      </c>
      <c r="V11" s="38">
        <f t="shared" si="2"/>
        <v>271804575.82930303</v>
      </c>
    </row>
    <row r="12" spans="1:22" s="22" customFormat="1" ht="15.75">
      <c r="A12" s="27">
        <v>3.2</v>
      </c>
      <c r="B12" s="26" t="s">
        <v>33</v>
      </c>
      <c r="C12" s="20"/>
      <c r="D12" s="38">
        <f t="shared" ref="D12:V12" si="3">+D23+D19</f>
        <v>31274339537.538589</v>
      </c>
      <c r="E12" s="38">
        <f t="shared" si="3"/>
        <v>30066111426.312088</v>
      </c>
      <c r="F12" s="38">
        <f t="shared" si="3"/>
        <v>28970676039.550415</v>
      </c>
      <c r="G12" s="38">
        <f t="shared" si="3"/>
        <v>27911804294.030739</v>
      </c>
      <c r="H12" s="38">
        <f t="shared" si="3"/>
        <v>26823657472.528271</v>
      </c>
      <c r="I12" s="38">
        <f t="shared" si="3"/>
        <v>25776284187.580402</v>
      </c>
      <c r="J12" s="38">
        <f t="shared" si="3"/>
        <v>24811516656.718929</v>
      </c>
      <c r="K12" s="38">
        <f t="shared" si="3"/>
        <v>23951913884.601723</v>
      </c>
      <c r="L12" s="38">
        <f t="shared" si="3"/>
        <v>23009989196.662464</v>
      </c>
      <c r="M12" s="38">
        <f t="shared" si="3"/>
        <v>22058368950.544674</v>
      </c>
      <c r="N12" s="38">
        <f t="shared" si="3"/>
        <v>21142586393.537365</v>
      </c>
      <c r="O12" s="38">
        <f t="shared" si="3"/>
        <v>20214814441.737892</v>
      </c>
      <c r="P12" s="38">
        <f t="shared" si="3"/>
        <v>19310589014.498203</v>
      </c>
      <c r="Q12" s="38">
        <f t="shared" si="3"/>
        <v>18403142276.319176</v>
      </c>
      <c r="R12" s="38">
        <f t="shared" si="3"/>
        <v>17489047761.717655</v>
      </c>
      <c r="S12" s="38">
        <f t="shared" si="3"/>
        <v>16584228781.765188</v>
      </c>
      <c r="T12" s="38">
        <f t="shared" si="3"/>
        <v>15713500537.331322</v>
      </c>
      <c r="U12" s="38">
        <f t="shared" si="3"/>
        <v>14898959846.439487</v>
      </c>
      <c r="V12" s="38">
        <f t="shared" si="3"/>
        <v>14101631294.4189</v>
      </c>
    </row>
    <row r="13" spans="1:22" s="22" customFormat="1" ht="15.75">
      <c r="A13" s="15" t="s">
        <v>42</v>
      </c>
      <c r="B13" s="10" t="s">
        <v>31</v>
      </c>
      <c r="C13" s="20"/>
      <c r="D13" s="13">
        <f t="shared" ref="D13:V13" si="4">+D14+D15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</row>
    <row r="14" spans="1:22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.75">
      <c r="A16" s="15" t="s">
        <v>44</v>
      </c>
      <c r="B16" s="10" t="s">
        <v>11</v>
      </c>
      <c r="C16" s="10"/>
      <c r="D16" s="13">
        <f t="shared" ref="D16:V16" si="5">+D17+D18</f>
        <v>214557266.22970498</v>
      </c>
      <c r="E16" s="13">
        <f t="shared" si="5"/>
        <v>218347714.95989543</v>
      </c>
      <c r="F16" s="13">
        <f t="shared" si="5"/>
        <v>222138163.69008583</v>
      </c>
      <c r="G16" s="13">
        <f t="shared" si="5"/>
        <v>225928612.42027628</v>
      </c>
      <c r="H16" s="13">
        <f t="shared" si="5"/>
        <v>229719061.15046668</v>
      </c>
      <c r="I16" s="13">
        <f t="shared" si="5"/>
        <v>233509509.88065711</v>
      </c>
      <c r="J16" s="13">
        <f t="shared" si="5"/>
        <v>237299958.6108475</v>
      </c>
      <c r="K16" s="13">
        <f t="shared" si="5"/>
        <v>241090407.34103793</v>
      </c>
      <c r="L16" s="13">
        <f t="shared" si="5"/>
        <v>244880856.07122833</v>
      </c>
      <c r="M16" s="13">
        <f t="shared" si="5"/>
        <v>246383567.36008263</v>
      </c>
      <c r="N16" s="13">
        <f t="shared" si="5"/>
        <v>247886278.64893687</v>
      </c>
      <c r="O16" s="13">
        <f t="shared" si="5"/>
        <v>249388989.93779117</v>
      </c>
      <c r="P16" s="13">
        <f t="shared" si="5"/>
        <v>250891701.22664541</v>
      </c>
      <c r="Q16" s="13">
        <f t="shared" si="5"/>
        <v>252394412.51549965</v>
      </c>
      <c r="R16" s="13">
        <f t="shared" si="5"/>
        <v>256276445.17826033</v>
      </c>
      <c r="S16" s="13">
        <f t="shared" si="5"/>
        <v>260158477.84102097</v>
      </c>
      <c r="T16" s="13">
        <f t="shared" si="5"/>
        <v>264040510.50378168</v>
      </c>
      <c r="U16" s="13">
        <f t="shared" si="5"/>
        <v>267922543.16654235</v>
      </c>
      <c r="V16" s="13">
        <f t="shared" si="5"/>
        <v>271804575.82930303</v>
      </c>
    </row>
    <row r="17" spans="1:22">
      <c r="A17" s="8" t="s">
        <v>45</v>
      </c>
      <c r="B17" s="2" t="s">
        <v>7</v>
      </c>
      <c r="C17" s="2"/>
      <c r="D17" s="14">
        <v>133433147.91182183</v>
      </c>
      <c r="E17" s="14">
        <v>136387265.52533305</v>
      </c>
      <c r="F17" s="14">
        <v>139341383.13884422</v>
      </c>
      <c r="G17" s="14">
        <v>142295500.75235546</v>
      </c>
      <c r="H17" s="14">
        <v>145249618.36586666</v>
      </c>
      <c r="I17" s="14">
        <v>148203735.97937787</v>
      </c>
      <c r="J17" s="14">
        <v>151157853.59288904</v>
      </c>
      <c r="K17" s="14">
        <v>154111971.20640025</v>
      </c>
      <c r="L17" s="14">
        <v>157066088.81991145</v>
      </c>
      <c r="M17" s="14">
        <v>158568800.10876575</v>
      </c>
      <c r="N17" s="14">
        <v>160071511.39762005</v>
      </c>
      <c r="O17" s="14">
        <v>161574222.68647435</v>
      </c>
      <c r="P17" s="14">
        <v>163076933.97532862</v>
      </c>
      <c r="Q17" s="14">
        <v>164579645.26418293</v>
      </c>
      <c r="R17" s="14">
        <v>167625346.81026435</v>
      </c>
      <c r="S17" s="14">
        <v>170671048.35634574</v>
      </c>
      <c r="T17" s="14">
        <v>173716749.9024272</v>
      </c>
      <c r="U17" s="14">
        <v>176762451.44850862</v>
      </c>
      <c r="V17" s="14">
        <v>179808152.99459004</v>
      </c>
    </row>
    <row r="18" spans="1:22">
      <c r="A18" s="8" t="s">
        <v>46</v>
      </c>
      <c r="B18" s="2" t="s">
        <v>62</v>
      </c>
      <c r="C18" s="2"/>
      <c r="D18" s="14">
        <v>81124118.317883164</v>
      </c>
      <c r="E18" s="14">
        <v>81960449.434562385</v>
      </c>
      <c r="F18" s="14">
        <v>82796780.551241592</v>
      </c>
      <c r="G18" s="14">
        <v>83633111.667920813</v>
      </c>
      <c r="H18" s="14">
        <v>84469442.784600034</v>
      </c>
      <c r="I18" s="14">
        <v>85305773.901279241</v>
      </c>
      <c r="J18" s="14">
        <v>86142105.017958462</v>
      </c>
      <c r="K18" s="14">
        <v>86978436.134637684</v>
      </c>
      <c r="L18" s="14">
        <v>87814767.25131689</v>
      </c>
      <c r="M18" s="14">
        <v>87814767.25131686</v>
      </c>
      <c r="N18" s="14">
        <v>87814767.251316831</v>
      </c>
      <c r="O18" s="14">
        <v>87814767.251316801</v>
      </c>
      <c r="P18" s="14">
        <v>87814767.251316771</v>
      </c>
      <c r="Q18" s="14">
        <v>87814767.251316741</v>
      </c>
      <c r="R18" s="14">
        <v>88651098.367995992</v>
      </c>
      <c r="S18" s="14">
        <v>89487429.484675229</v>
      </c>
      <c r="T18" s="14">
        <v>90323760.60135448</v>
      </c>
      <c r="U18" s="14">
        <v>91160091.718033716</v>
      </c>
      <c r="V18" s="14">
        <v>91996422.834712982</v>
      </c>
    </row>
    <row r="19" spans="1:22" ht="15.75">
      <c r="A19" s="15" t="s">
        <v>48</v>
      </c>
      <c r="B19" s="10" t="s">
        <v>12</v>
      </c>
      <c r="C19" s="10"/>
      <c r="D19" s="13">
        <f t="shared" ref="D19:V19" si="6">+D20+D21+D22</f>
        <v>31274339537.538589</v>
      </c>
      <c r="E19" s="13">
        <f t="shared" si="6"/>
        <v>30066111426.312088</v>
      </c>
      <c r="F19" s="13">
        <f t="shared" si="6"/>
        <v>28970676039.550415</v>
      </c>
      <c r="G19" s="13">
        <f t="shared" si="6"/>
        <v>27911804294.030739</v>
      </c>
      <c r="H19" s="13">
        <f t="shared" si="6"/>
        <v>26823657472.528271</v>
      </c>
      <c r="I19" s="13">
        <f t="shared" si="6"/>
        <v>25776284187.580402</v>
      </c>
      <c r="J19" s="13">
        <f t="shared" si="6"/>
        <v>24811516656.718929</v>
      </c>
      <c r="K19" s="13">
        <f t="shared" si="6"/>
        <v>23951913884.601723</v>
      </c>
      <c r="L19" s="13">
        <f t="shared" si="6"/>
        <v>23009989196.662464</v>
      </c>
      <c r="M19" s="13">
        <f t="shared" si="6"/>
        <v>22058368950.544674</v>
      </c>
      <c r="N19" s="13">
        <f t="shared" si="6"/>
        <v>21142586393.537365</v>
      </c>
      <c r="O19" s="13">
        <f t="shared" si="6"/>
        <v>20214814441.737892</v>
      </c>
      <c r="P19" s="13">
        <f t="shared" si="6"/>
        <v>19310589014.498203</v>
      </c>
      <c r="Q19" s="13">
        <f t="shared" si="6"/>
        <v>18403142276.319176</v>
      </c>
      <c r="R19" s="13">
        <f t="shared" si="6"/>
        <v>17489047761.717655</v>
      </c>
      <c r="S19" s="13">
        <f t="shared" si="6"/>
        <v>16584228781.765188</v>
      </c>
      <c r="T19" s="13">
        <f t="shared" si="6"/>
        <v>15713500537.331322</v>
      </c>
      <c r="U19" s="13">
        <f t="shared" si="6"/>
        <v>14898959846.439487</v>
      </c>
      <c r="V19" s="13">
        <f t="shared" si="6"/>
        <v>14101631294.4189</v>
      </c>
    </row>
    <row r="20" spans="1:22" s="16" customFormat="1">
      <c r="A20" s="8" t="s">
        <v>59</v>
      </c>
      <c r="B20" s="2" t="s">
        <v>13</v>
      </c>
      <c r="C20" s="2"/>
      <c r="D20" s="11">
        <v>434673775.5451268</v>
      </c>
      <c r="E20" s="11">
        <v>428828792.95597035</v>
      </c>
      <c r="F20" s="11">
        <v>422003813.28599721</v>
      </c>
      <c r="G20" s="11">
        <v>413894606.67220676</v>
      </c>
      <c r="H20" s="11">
        <v>402438871.56540775</v>
      </c>
      <c r="I20" s="11">
        <v>393123514.69830441</v>
      </c>
      <c r="J20" s="11">
        <v>382860468.34645545</v>
      </c>
      <c r="K20" s="11">
        <v>360082886.19557446</v>
      </c>
      <c r="L20" s="11">
        <v>339172683.09759033</v>
      </c>
      <c r="M20" s="11">
        <v>319869271.36719453</v>
      </c>
      <c r="N20" s="11">
        <v>297608018.44751966</v>
      </c>
      <c r="O20" s="11">
        <v>271562792.18403667</v>
      </c>
      <c r="P20" s="11">
        <v>241072121.47019091</v>
      </c>
      <c r="Q20" s="11">
        <v>210070102.27953336</v>
      </c>
      <c r="R20" s="11">
        <v>184489566.93953645</v>
      </c>
      <c r="S20" s="11">
        <v>164529664.85698041</v>
      </c>
      <c r="T20" s="11">
        <v>144572805.07305446</v>
      </c>
      <c r="U20" s="11">
        <v>127061791.84967431</v>
      </c>
      <c r="V20" s="11">
        <v>110642452.29752915</v>
      </c>
    </row>
    <row r="21" spans="1:22" s="16" customFormat="1">
      <c r="A21" s="8" t="s">
        <v>60</v>
      </c>
      <c r="B21" s="2" t="s">
        <v>14</v>
      </c>
      <c r="C21" s="2"/>
      <c r="D21" s="11">
        <v>254284293.64904651</v>
      </c>
      <c r="E21" s="11">
        <v>246473681.8690984</v>
      </c>
      <c r="F21" s="11">
        <v>236920667.10433134</v>
      </c>
      <c r="G21" s="11">
        <v>228585011.22495779</v>
      </c>
      <c r="H21" s="11">
        <v>220840062.48229352</v>
      </c>
      <c r="I21" s="11">
        <v>213751465.32799065</v>
      </c>
      <c r="J21" s="11">
        <v>206269057.22067094</v>
      </c>
      <c r="K21" s="11">
        <v>198721013.95451513</v>
      </c>
      <c r="L21" s="11">
        <v>191533959.41555005</v>
      </c>
      <c r="M21" s="11">
        <v>186283146.70865902</v>
      </c>
      <c r="N21" s="11">
        <v>181262052.41128653</v>
      </c>
      <c r="O21" s="11">
        <v>175748699.06905097</v>
      </c>
      <c r="P21" s="11">
        <v>168692914.8477582</v>
      </c>
      <c r="Q21" s="11">
        <v>162096576.73831838</v>
      </c>
      <c r="R21" s="11">
        <v>155729966.33121303</v>
      </c>
      <c r="S21" s="11">
        <v>149133628.22177321</v>
      </c>
      <c r="T21" s="11">
        <v>142602925.27116954</v>
      </c>
      <c r="U21" s="11">
        <v>136761396.13475326</v>
      </c>
      <c r="V21" s="11">
        <v>130099422.86647733</v>
      </c>
    </row>
    <row r="22" spans="1:22" s="16" customFormat="1">
      <c r="A22" s="8" t="s">
        <v>61</v>
      </c>
      <c r="B22" s="2" t="s">
        <v>15</v>
      </c>
      <c r="C22" s="2"/>
      <c r="D22" s="11">
        <v>30585381468.344418</v>
      </c>
      <c r="E22" s="11">
        <v>29390808951.487019</v>
      </c>
      <c r="F22" s="11">
        <v>28311751559.160088</v>
      </c>
      <c r="G22" s="11">
        <v>27269324676.133575</v>
      </c>
      <c r="H22" s="11">
        <v>26200378538.480568</v>
      </c>
      <c r="I22" s="11">
        <v>25169409207.554108</v>
      </c>
      <c r="J22" s="11">
        <v>24222387131.151802</v>
      </c>
      <c r="K22" s="11">
        <v>23393109984.451633</v>
      </c>
      <c r="L22" s="11">
        <v>22479282554.149323</v>
      </c>
      <c r="M22" s="11">
        <v>21552216532.468819</v>
      </c>
      <c r="N22" s="11">
        <v>20663716322.678558</v>
      </c>
      <c r="O22" s="11">
        <v>19767502950.484806</v>
      </c>
      <c r="P22" s="11">
        <v>18900823978.180256</v>
      </c>
      <c r="Q22" s="11">
        <v>18030975597.301323</v>
      </c>
      <c r="R22" s="11">
        <v>17148828228.446905</v>
      </c>
      <c r="S22" s="11">
        <v>16270565488.686434</v>
      </c>
      <c r="T22" s="11">
        <v>15426324806.987099</v>
      </c>
      <c r="U22" s="11">
        <v>14635136658.455059</v>
      </c>
      <c r="V22" s="11">
        <v>13860889419.254892</v>
      </c>
    </row>
    <row r="23" spans="1:22" ht="15.75">
      <c r="A23" s="17" t="s">
        <v>50</v>
      </c>
      <c r="B23" s="10" t="s">
        <v>16</v>
      </c>
      <c r="C23" s="10"/>
      <c r="D23" s="13">
        <f t="shared" ref="D23:V23" si="7">+D24+D25+D26+D27+D28+D29+D30+D31+D32+D33</f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</row>
    <row r="24" spans="1:22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</row>
    <row r="25" spans="1:22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</row>
    <row r="26" spans="1:22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2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</row>
    <row r="29" spans="1:22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2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</row>
    <row r="32" spans="1:22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</row>
    <row r="33" spans="1:22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.75">
      <c r="A35" s="25">
        <v>4</v>
      </c>
      <c r="B35" s="9" t="s">
        <v>8</v>
      </c>
      <c r="C35" s="10"/>
      <c r="D35" s="11">
        <v>89680012200.446838</v>
      </c>
      <c r="E35" s="11">
        <v>89735527939.444336</v>
      </c>
      <c r="F35" s="11">
        <v>91727199052.384109</v>
      </c>
      <c r="G35" s="11">
        <v>97173581533.072617</v>
      </c>
      <c r="H35" s="11">
        <v>101584951546.3638</v>
      </c>
      <c r="I35" s="11">
        <v>100718911888.8555</v>
      </c>
      <c r="J35" s="11">
        <v>100481240250.4482</v>
      </c>
      <c r="K35" s="11">
        <v>102168611334.49789</v>
      </c>
      <c r="L35" s="11">
        <v>106445031243.3026</v>
      </c>
      <c r="M35" s="11">
        <v>109742006508.4446</v>
      </c>
      <c r="N35" s="11">
        <v>112100690463.2646</v>
      </c>
      <c r="O35" s="11">
        <v>116322600378.51759</v>
      </c>
      <c r="P35" s="11">
        <v>121839304371.8651</v>
      </c>
      <c r="Q35" s="11">
        <v>130066444281.34641</v>
      </c>
      <c r="R35" s="11">
        <v>139197602160.97299</v>
      </c>
      <c r="S35" s="11">
        <v>147180767289.026</v>
      </c>
      <c r="T35" s="11">
        <v>151741902606.80621</v>
      </c>
      <c r="U35" s="11">
        <v>144617301533.6012</v>
      </c>
      <c r="V35" s="11">
        <v>148578372007.97379</v>
      </c>
    </row>
    <row r="36" spans="1:22" ht="15.75">
      <c r="A36" s="25">
        <v>5</v>
      </c>
      <c r="B36" s="9" t="s">
        <v>9</v>
      </c>
      <c r="C36" s="10"/>
      <c r="D36" s="11">
        <v>10313661.999999996</v>
      </c>
      <c r="E36" s="11">
        <v>10319922.999999996</v>
      </c>
      <c r="F36" s="11">
        <v>10322561.000000002</v>
      </c>
      <c r="G36" s="11">
        <v>10319337.000000002</v>
      </c>
      <c r="H36" s="11">
        <v>10310016</v>
      </c>
      <c r="I36" s="11">
        <v>10295984.000000004</v>
      </c>
      <c r="J36" s="11">
        <v>10278707.000000002</v>
      </c>
      <c r="K36" s="11">
        <v>10260335.000000002</v>
      </c>
      <c r="L36" s="11">
        <v>10242890.000000002</v>
      </c>
      <c r="M36" s="11">
        <v>10225701</v>
      </c>
      <c r="N36" s="11">
        <v>10209500</v>
      </c>
      <c r="O36" s="11">
        <v>10199327.000000002</v>
      </c>
      <c r="P36" s="11">
        <v>10201665</v>
      </c>
      <c r="Q36" s="11">
        <v>10220637.999999998</v>
      </c>
      <c r="R36" s="11">
        <v>10258796.000000004</v>
      </c>
      <c r="S36" s="11">
        <v>10313524.999999996</v>
      </c>
      <c r="T36" s="11">
        <v>10377358.999999998</v>
      </c>
      <c r="U36" s="11">
        <v>10439735.000000002</v>
      </c>
      <c r="V36" s="11">
        <v>10492960</v>
      </c>
    </row>
    <row r="37" spans="1:22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>
      <c r="B38" s="1" t="s">
        <v>35</v>
      </c>
      <c r="C38" s="1"/>
      <c r="D38" s="33">
        <v>1992</v>
      </c>
      <c r="E38" s="33">
        <v>1993</v>
      </c>
      <c r="F38" s="33">
        <v>1994</v>
      </c>
      <c r="G38" s="33">
        <v>1995</v>
      </c>
      <c r="H38" s="33">
        <v>1996</v>
      </c>
      <c r="I38" s="33">
        <v>1997</v>
      </c>
      <c r="J38" s="33">
        <v>1998</v>
      </c>
      <c r="K38" s="33">
        <v>1999</v>
      </c>
      <c r="L38" s="33">
        <v>2000</v>
      </c>
      <c r="M38" s="33">
        <v>2001</v>
      </c>
      <c r="N38" s="33">
        <v>2002</v>
      </c>
      <c r="O38" s="33">
        <v>2003</v>
      </c>
      <c r="P38" s="33">
        <v>2004</v>
      </c>
      <c r="Q38" s="33">
        <v>2005</v>
      </c>
      <c r="R38" s="33">
        <v>2006</v>
      </c>
      <c r="S38" s="33">
        <v>2007</v>
      </c>
      <c r="T38" s="33">
        <v>2008</v>
      </c>
      <c r="U38" s="33">
        <v>2009</v>
      </c>
      <c r="V38" s="33">
        <v>2010</v>
      </c>
    </row>
    <row r="39" spans="1:22" ht="16.5">
      <c r="B39" s="23" t="s">
        <v>28</v>
      </c>
      <c r="C39" s="7"/>
      <c r="D39" s="11">
        <f t="shared" ref="D39:V39" si="8">+D7/D36</f>
        <v>124371.45386039246</v>
      </c>
      <c r="E39" s="11">
        <f t="shared" si="8"/>
        <v>126408.41945672262</v>
      </c>
      <c r="F39" s="11">
        <f t="shared" si="8"/>
        <v>128742.83380725604</v>
      </c>
      <c r="G39" s="11">
        <f t="shared" si="8"/>
        <v>131558.67161226325</v>
      </c>
      <c r="H39" s="11">
        <f t="shared" si="8"/>
        <v>134036.56244469283</v>
      </c>
      <c r="I39" s="11">
        <f t="shared" si="8"/>
        <v>133335.29873709686</v>
      </c>
      <c r="J39" s="11">
        <f t="shared" si="8"/>
        <v>134960.34461193383</v>
      </c>
      <c r="K39" s="11">
        <f t="shared" si="8"/>
        <v>136862.90998330578</v>
      </c>
      <c r="L39" s="11">
        <f t="shared" si="8"/>
        <v>138370.32264880781</v>
      </c>
      <c r="M39" s="11">
        <f t="shared" si="8"/>
        <v>141484.36157414987</v>
      </c>
      <c r="N39" s="11">
        <f t="shared" si="8"/>
        <v>144870.25086506282</v>
      </c>
      <c r="O39" s="11">
        <f t="shared" si="8"/>
        <v>147684.44163436576</v>
      </c>
      <c r="P39" s="11">
        <f t="shared" si="8"/>
        <v>148165.86258777077</v>
      </c>
      <c r="Q39" s="11">
        <f t="shared" si="8"/>
        <v>151555.69499740677</v>
      </c>
      <c r="R39" s="11">
        <f t="shared" si="8"/>
        <v>151959.53703050918</v>
      </c>
      <c r="S39" s="11">
        <f t="shared" si="8"/>
        <v>152681.98837339896</v>
      </c>
      <c r="T39" s="11">
        <f t="shared" si="8"/>
        <v>155786.94453704206</v>
      </c>
      <c r="U39" s="11">
        <f t="shared" si="8"/>
        <v>155995.00941460681</v>
      </c>
      <c r="V39" s="11">
        <f t="shared" si="8"/>
        <v>155860.7139780563</v>
      </c>
    </row>
    <row r="40" spans="1:22" ht="15.75">
      <c r="B40" s="20" t="s">
        <v>5</v>
      </c>
      <c r="C40" s="7"/>
      <c r="D40" s="11">
        <f t="shared" ref="D40:V40" si="9">+D8/D36</f>
        <v>37812.085560683925</v>
      </c>
      <c r="E40" s="11">
        <f t="shared" si="9"/>
        <v>38269.304694502571</v>
      </c>
      <c r="F40" s="11">
        <f t="shared" si="9"/>
        <v>38899.658499433695</v>
      </c>
      <c r="G40" s="11">
        <f t="shared" si="9"/>
        <v>39961.567720702966</v>
      </c>
      <c r="H40" s="11">
        <f t="shared" si="9"/>
        <v>41243.092965328819</v>
      </c>
      <c r="I40" s="11">
        <f t="shared" si="9"/>
        <v>42311.095374727687</v>
      </c>
      <c r="J40" s="11">
        <f t="shared" si="9"/>
        <v>43327.641286544284</v>
      </c>
      <c r="K40" s="11">
        <f t="shared" si="9"/>
        <v>44259.928376777883</v>
      </c>
      <c r="L40" s="11">
        <f t="shared" si="9"/>
        <v>45325.818540963824</v>
      </c>
      <c r="M40" s="11">
        <f t="shared" si="9"/>
        <v>46474.376730518037</v>
      </c>
      <c r="N40" s="11">
        <f t="shared" si="9"/>
        <v>47696.420514661557</v>
      </c>
      <c r="O40" s="11">
        <f t="shared" si="9"/>
        <v>48871.714544906012</v>
      </c>
      <c r="P40" s="11">
        <f t="shared" si="9"/>
        <v>50023.509531998992</v>
      </c>
      <c r="Q40" s="11">
        <f t="shared" si="9"/>
        <v>51231.163283264941</v>
      </c>
      <c r="R40" s="11">
        <f t="shared" si="9"/>
        <v>52474.648287299111</v>
      </c>
      <c r="S40" s="11">
        <f t="shared" si="9"/>
        <v>54024.098979651651</v>
      </c>
      <c r="T40" s="11">
        <f t="shared" si="9"/>
        <v>55595.759786569433</v>
      </c>
      <c r="U40" s="11">
        <f t="shared" si="9"/>
        <v>56619.924927166947</v>
      </c>
      <c r="V40" s="11">
        <f t="shared" si="9"/>
        <v>57632.184450986206</v>
      </c>
    </row>
    <row r="41" spans="1:22" ht="15.75">
      <c r="B41" s="20" t="s">
        <v>38</v>
      </c>
      <c r="C41" s="7"/>
      <c r="D41" s="37">
        <f t="shared" ref="D41:V41" si="10">+D9/D36</f>
        <v>83506.243541134099</v>
      </c>
      <c r="E41" s="37">
        <f t="shared" si="10"/>
        <v>85204.552252279624</v>
      </c>
      <c r="F41" s="37">
        <f t="shared" si="10"/>
        <v>87015.116049733129</v>
      </c>
      <c r="G41" s="37">
        <f t="shared" si="10"/>
        <v>88870.404210519657</v>
      </c>
      <c r="H41" s="37">
        <f t="shared" si="10"/>
        <v>90169.479707313352</v>
      </c>
      <c r="I41" s="37">
        <f t="shared" si="10"/>
        <v>88497.995697568913</v>
      </c>
      <c r="J41" s="37">
        <f t="shared" si="10"/>
        <v>89195.741495917231</v>
      </c>
      <c r="K41" s="37">
        <f t="shared" si="10"/>
        <v>90245.065973954232</v>
      </c>
      <c r="L41" s="37">
        <f t="shared" si="10"/>
        <v>90774.161455259265</v>
      </c>
      <c r="M41" s="37">
        <f t="shared" si="10"/>
        <v>92828.740494916303</v>
      </c>
      <c r="N41" s="37">
        <f t="shared" si="10"/>
        <v>95078.676555192258</v>
      </c>
      <c r="O41" s="37">
        <f t="shared" si="10"/>
        <v>96806.300250544213</v>
      </c>
      <c r="P41" s="37">
        <f t="shared" si="10"/>
        <v>96224.873829025484</v>
      </c>
      <c r="Q41" s="37">
        <f t="shared" si="10"/>
        <v>98499.250680919169</v>
      </c>
      <c r="R41" s="37">
        <f t="shared" si="10"/>
        <v>97755.121994081215</v>
      </c>
      <c r="S41" s="37">
        <f t="shared" si="10"/>
        <v>97024.656598984482</v>
      </c>
      <c r="T41" s="37">
        <f t="shared" si="10"/>
        <v>98651.530870536968</v>
      </c>
      <c r="U41" s="37">
        <f t="shared" si="10"/>
        <v>97922.281098311112</v>
      </c>
      <c r="V41" s="37">
        <f t="shared" si="10"/>
        <v>96858.712443020602</v>
      </c>
    </row>
    <row r="42" spans="1:22" ht="15.75">
      <c r="B42" s="20" t="s">
        <v>10</v>
      </c>
      <c r="C42" s="9"/>
      <c r="D42" s="11">
        <f t="shared" ref="D42:V42" si="11">+D10/D36</f>
        <v>3053.1247585744331</v>
      </c>
      <c r="E42" s="11">
        <f t="shared" si="11"/>
        <v>2934.5625099404324</v>
      </c>
      <c r="F42" s="11">
        <f t="shared" si="11"/>
        <v>2828.0592580891985</v>
      </c>
      <c r="G42" s="11">
        <f t="shared" si="11"/>
        <v>2726.6996810406531</v>
      </c>
      <c r="H42" s="11">
        <f t="shared" si="11"/>
        <v>2623.9897720506679</v>
      </c>
      <c r="I42" s="11">
        <f t="shared" si="11"/>
        <v>2526.2076648002803</v>
      </c>
      <c r="J42" s="11">
        <f t="shared" si="11"/>
        <v>2436.9618294723036</v>
      </c>
      <c r="K42" s="11">
        <f t="shared" si="11"/>
        <v>2357.915632573669</v>
      </c>
      <c r="L42" s="11">
        <f t="shared" si="11"/>
        <v>2270.3426525847381</v>
      </c>
      <c r="M42" s="11">
        <f t="shared" si="11"/>
        <v>2181.244348715531</v>
      </c>
      <c r="N42" s="11">
        <f t="shared" si="11"/>
        <v>2095.1537952090016</v>
      </c>
      <c r="O42" s="11">
        <f t="shared" si="11"/>
        <v>2006.4268389155166</v>
      </c>
      <c r="P42" s="11">
        <f t="shared" si="11"/>
        <v>1917.4792267463056</v>
      </c>
      <c r="Q42" s="11">
        <f t="shared" si="11"/>
        <v>1825.28103322265</v>
      </c>
      <c r="R42" s="11">
        <f t="shared" si="11"/>
        <v>1729.7667491288364</v>
      </c>
      <c r="S42" s="11">
        <f t="shared" si="11"/>
        <v>1633.2327947628203</v>
      </c>
      <c r="T42" s="11">
        <f t="shared" si="11"/>
        <v>1539.6538799356472</v>
      </c>
      <c r="U42" s="11">
        <f t="shared" si="11"/>
        <v>1452.8033891287496</v>
      </c>
      <c r="V42" s="11">
        <f t="shared" si="11"/>
        <v>1369.8170840495154</v>
      </c>
    </row>
    <row r="43" spans="1:22" ht="15.75">
      <c r="B43" s="26" t="s">
        <v>32</v>
      </c>
      <c r="C43" s="9"/>
      <c r="D43" s="11">
        <f t="shared" ref="D43:V43" si="12">+D11/D36</f>
        <v>20.803209008566022</v>
      </c>
      <c r="E43" s="11">
        <f t="shared" si="12"/>
        <v>21.157882181862742</v>
      </c>
      <c r="F43" s="11">
        <f t="shared" si="12"/>
        <v>21.519675562109615</v>
      </c>
      <c r="G43" s="11">
        <f t="shared" si="12"/>
        <v>21.893713948897709</v>
      </c>
      <c r="H43" s="11">
        <f t="shared" si="12"/>
        <v>22.281154670416289</v>
      </c>
      <c r="I43" s="11">
        <f t="shared" si="12"/>
        <v>22.679669071033622</v>
      </c>
      <c r="J43" s="11">
        <f t="shared" si="12"/>
        <v>23.086557347227377</v>
      </c>
      <c r="K43" s="11">
        <f t="shared" si="12"/>
        <v>23.497323171323146</v>
      </c>
      <c r="L43" s="11">
        <f t="shared" si="12"/>
        <v>23.907398797724888</v>
      </c>
      <c r="M43" s="11">
        <f t="shared" si="12"/>
        <v>24.094540546421474</v>
      </c>
      <c r="N43" s="11">
        <f t="shared" si="12"/>
        <v>24.279962647430029</v>
      </c>
      <c r="O43" s="11">
        <f t="shared" si="12"/>
        <v>24.451514294795246</v>
      </c>
      <c r="P43" s="11">
        <f t="shared" si="12"/>
        <v>24.593211130403265</v>
      </c>
      <c r="Q43" s="11">
        <f t="shared" si="12"/>
        <v>24.694584869897525</v>
      </c>
      <c r="R43" s="11">
        <f t="shared" si="12"/>
        <v>24.981142541313837</v>
      </c>
      <c r="S43" s="11">
        <f t="shared" si="12"/>
        <v>25.224981550054036</v>
      </c>
      <c r="T43" s="11">
        <f t="shared" si="12"/>
        <v>25.443902490391025</v>
      </c>
      <c r="U43" s="11">
        <f t="shared" si="12"/>
        <v>25.663730273473636</v>
      </c>
      <c r="V43" s="11">
        <f t="shared" si="12"/>
        <v>25.903517770896205</v>
      </c>
    </row>
    <row r="44" spans="1:22" ht="15.75">
      <c r="B44" s="26" t="s">
        <v>33</v>
      </c>
      <c r="C44" s="9"/>
      <c r="D44" s="11">
        <f t="shared" ref="D44:V44" si="13">+D12/D36</f>
        <v>3032.3215495658674</v>
      </c>
      <c r="E44" s="11">
        <f t="shared" si="13"/>
        <v>2913.4046277585694</v>
      </c>
      <c r="F44" s="11">
        <f t="shared" si="13"/>
        <v>2806.5395825270889</v>
      </c>
      <c r="G44" s="11">
        <f t="shared" si="13"/>
        <v>2704.8059670917555</v>
      </c>
      <c r="H44" s="11">
        <f t="shared" si="13"/>
        <v>2601.7086173802513</v>
      </c>
      <c r="I44" s="11">
        <f t="shared" si="13"/>
        <v>2503.5279957292469</v>
      </c>
      <c r="J44" s="11">
        <f t="shared" si="13"/>
        <v>2413.8752721250762</v>
      </c>
      <c r="K44" s="11">
        <f t="shared" si="13"/>
        <v>2334.418309402346</v>
      </c>
      <c r="L44" s="11">
        <f t="shared" si="13"/>
        <v>2246.4352537870132</v>
      </c>
      <c r="M44" s="11">
        <f t="shared" si="13"/>
        <v>2157.1498081691097</v>
      </c>
      <c r="N44" s="11">
        <f t="shared" si="13"/>
        <v>2070.8738325615714</v>
      </c>
      <c r="O44" s="11">
        <f t="shared" si="13"/>
        <v>1981.9753246207215</v>
      </c>
      <c r="P44" s="11">
        <f t="shared" si="13"/>
        <v>1892.8860156159021</v>
      </c>
      <c r="Q44" s="11">
        <f t="shared" si="13"/>
        <v>1800.5864483527525</v>
      </c>
      <c r="R44" s="11">
        <f t="shared" si="13"/>
        <v>1704.7856065875224</v>
      </c>
      <c r="S44" s="11">
        <f t="shared" si="13"/>
        <v>1608.0078132127662</v>
      </c>
      <c r="T44" s="11">
        <f t="shared" si="13"/>
        <v>1514.2099774452561</v>
      </c>
      <c r="U44" s="11">
        <f t="shared" si="13"/>
        <v>1427.1396588552759</v>
      </c>
      <c r="V44" s="11">
        <f t="shared" si="13"/>
        <v>1343.9135662786191</v>
      </c>
    </row>
    <row r="45" spans="1:22" ht="15.75">
      <c r="B45" s="10" t="s">
        <v>31</v>
      </c>
      <c r="C45" s="9"/>
      <c r="D45" s="11">
        <f t="shared" ref="D45:V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</row>
    <row r="46" spans="1:22" ht="15.75">
      <c r="B46" s="10" t="s">
        <v>11</v>
      </c>
      <c r="C46" s="9"/>
      <c r="D46" s="11">
        <f t="shared" ref="D46:V46" si="15">+D16/D36</f>
        <v>20.803209008566022</v>
      </c>
      <c r="E46" s="11">
        <f t="shared" si="15"/>
        <v>21.157882181862742</v>
      </c>
      <c r="F46" s="11">
        <f t="shared" si="15"/>
        <v>21.519675562109615</v>
      </c>
      <c r="G46" s="11">
        <f t="shared" si="15"/>
        <v>21.893713948897709</v>
      </c>
      <c r="H46" s="11">
        <f t="shared" si="15"/>
        <v>22.281154670416289</v>
      </c>
      <c r="I46" s="11">
        <f t="shared" si="15"/>
        <v>22.679669071033622</v>
      </c>
      <c r="J46" s="11">
        <f t="shared" si="15"/>
        <v>23.086557347227377</v>
      </c>
      <c r="K46" s="11">
        <f t="shared" si="15"/>
        <v>23.497323171323146</v>
      </c>
      <c r="L46" s="11">
        <f t="shared" si="15"/>
        <v>23.907398797724888</v>
      </c>
      <c r="M46" s="11">
        <f t="shared" si="15"/>
        <v>24.094540546421474</v>
      </c>
      <c r="N46" s="11">
        <f t="shared" si="15"/>
        <v>24.279962647430029</v>
      </c>
      <c r="O46" s="11">
        <f t="shared" si="15"/>
        <v>24.451514294795246</v>
      </c>
      <c r="P46" s="11">
        <f t="shared" si="15"/>
        <v>24.593211130403265</v>
      </c>
      <c r="Q46" s="11">
        <f t="shared" si="15"/>
        <v>24.694584869897525</v>
      </c>
      <c r="R46" s="11">
        <f t="shared" si="15"/>
        <v>24.981142541313837</v>
      </c>
      <c r="S46" s="11">
        <f t="shared" si="15"/>
        <v>25.224981550054036</v>
      </c>
      <c r="T46" s="11">
        <f t="shared" si="15"/>
        <v>25.443902490391025</v>
      </c>
      <c r="U46" s="11">
        <f t="shared" si="15"/>
        <v>25.663730273473636</v>
      </c>
      <c r="V46" s="11">
        <f t="shared" si="15"/>
        <v>25.903517770896205</v>
      </c>
    </row>
    <row r="47" spans="1:22" ht="15.75">
      <c r="B47" s="10" t="s">
        <v>12</v>
      </c>
      <c r="C47" s="9"/>
      <c r="D47" s="11">
        <f t="shared" ref="D47:V47" si="16">+D19/D36</f>
        <v>3032.3215495658674</v>
      </c>
      <c r="E47" s="11">
        <f t="shared" si="16"/>
        <v>2913.4046277585694</v>
      </c>
      <c r="F47" s="11">
        <f t="shared" si="16"/>
        <v>2806.5395825270889</v>
      </c>
      <c r="G47" s="11">
        <f t="shared" si="16"/>
        <v>2704.8059670917555</v>
      </c>
      <c r="H47" s="11">
        <f t="shared" si="16"/>
        <v>2601.7086173802513</v>
      </c>
      <c r="I47" s="11">
        <f t="shared" si="16"/>
        <v>2503.5279957292469</v>
      </c>
      <c r="J47" s="11">
        <f t="shared" si="16"/>
        <v>2413.8752721250762</v>
      </c>
      <c r="K47" s="11">
        <f t="shared" si="16"/>
        <v>2334.418309402346</v>
      </c>
      <c r="L47" s="11">
        <f t="shared" si="16"/>
        <v>2246.4352537870132</v>
      </c>
      <c r="M47" s="11">
        <f t="shared" si="16"/>
        <v>2157.1498081691097</v>
      </c>
      <c r="N47" s="11">
        <f t="shared" si="16"/>
        <v>2070.8738325615714</v>
      </c>
      <c r="O47" s="11">
        <f t="shared" si="16"/>
        <v>1981.9753246207215</v>
      </c>
      <c r="P47" s="11">
        <f t="shared" si="16"/>
        <v>1892.8860156159021</v>
      </c>
      <c r="Q47" s="11">
        <f t="shared" si="16"/>
        <v>1800.5864483527525</v>
      </c>
      <c r="R47" s="11">
        <f t="shared" si="16"/>
        <v>1704.7856065875224</v>
      </c>
      <c r="S47" s="11">
        <f t="shared" si="16"/>
        <v>1608.0078132127662</v>
      </c>
      <c r="T47" s="11">
        <f t="shared" si="16"/>
        <v>1514.2099774452561</v>
      </c>
      <c r="U47" s="11">
        <f t="shared" si="16"/>
        <v>1427.1396588552759</v>
      </c>
      <c r="V47" s="11">
        <f t="shared" si="16"/>
        <v>1343.9135662786191</v>
      </c>
    </row>
    <row r="48" spans="1:22" ht="15.75">
      <c r="B48" s="10" t="s">
        <v>16</v>
      </c>
      <c r="C48" s="9"/>
      <c r="D48" s="11">
        <f t="shared" ref="D48:V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</row>
    <row r="49" spans="2:22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ht="15.75">
      <c r="B50" s="9" t="s">
        <v>8</v>
      </c>
      <c r="C50" s="9"/>
      <c r="D50" s="11">
        <f t="shared" ref="D50:V50" si="18">+D35/D36</f>
        <v>8695.2638355267864</v>
      </c>
      <c r="E50" s="11">
        <f t="shared" si="18"/>
        <v>8695.3679731374323</v>
      </c>
      <c r="F50" s="11">
        <f t="shared" si="18"/>
        <v>8886.0893195384451</v>
      </c>
      <c r="G50" s="11">
        <f t="shared" si="18"/>
        <v>9416.6496871913969</v>
      </c>
      <c r="H50" s="11">
        <f t="shared" si="18"/>
        <v>9853.0352956158167</v>
      </c>
      <c r="I50" s="11">
        <f t="shared" si="18"/>
        <v>9782.3493013252028</v>
      </c>
      <c r="J50" s="11">
        <f t="shared" si="18"/>
        <v>9775.6692792632548</v>
      </c>
      <c r="K50" s="11">
        <f t="shared" si="18"/>
        <v>9957.6291938321574</v>
      </c>
      <c r="L50" s="11">
        <f t="shared" si="18"/>
        <v>10392.089658612225</v>
      </c>
      <c r="M50" s="11">
        <f t="shared" si="18"/>
        <v>10731.978815774546</v>
      </c>
      <c r="N50" s="11">
        <f t="shared" si="18"/>
        <v>10980.037265611891</v>
      </c>
      <c r="O50" s="11">
        <f t="shared" si="18"/>
        <v>11404.929009386362</v>
      </c>
      <c r="P50" s="11">
        <f t="shared" si="18"/>
        <v>11943.080308152159</v>
      </c>
      <c r="Q50" s="11">
        <f t="shared" si="18"/>
        <v>12725.86352058907</v>
      </c>
      <c r="R50" s="11">
        <f t="shared" si="18"/>
        <v>13568.610016318966</v>
      </c>
      <c r="S50" s="11">
        <f t="shared" si="18"/>
        <v>14270.655987068054</v>
      </c>
      <c r="T50" s="11">
        <f t="shared" si="18"/>
        <v>14622.400806101652</v>
      </c>
      <c r="U50" s="11">
        <f t="shared" si="18"/>
        <v>13852.583569755474</v>
      </c>
      <c r="V50" s="11">
        <f t="shared" si="18"/>
        <v>14159.814962410395</v>
      </c>
    </row>
    <row r="51" spans="2:22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30">
      <c r="B52" s="28" t="s">
        <v>34</v>
      </c>
      <c r="C52" s="1"/>
      <c r="D52" s="34">
        <v>1992</v>
      </c>
      <c r="E52" s="34">
        <v>1993</v>
      </c>
      <c r="F52" s="34">
        <v>1994</v>
      </c>
      <c r="G52" s="34">
        <v>1995</v>
      </c>
      <c r="H52" s="34">
        <v>1996</v>
      </c>
      <c r="I52" s="34">
        <v>1997</v>
      </c>
      <c r="J52" s="34">
        <v>1998</v>
      </c>
      <c r="K52" s="34">
        <v>1999</v>
      </c>
      <c r="L52" s="34">
        <v>2000</v>
      </c>
      <c r="M52" s="34">
        <v>2001</v>
      </c>
      <c r="N52" s="34">
        <v>2002</v>
      </c>
      <c r="O52" s="34">
        <v>2003</v>
      </c>
      <c r="P52" s="34">
        <v>2004</v>
      </c>
      <c r="Q52" s="34">
        <v>2005</v>
      </c>
      <c r="R52" s="34">
        <v>2006</v>
      </c>
      <c r="S52" s="34">
        <v>2007</v>
      </c>
      <c r="T52" s="34">
        <v>2008</v>
      </c>
      <c r="U52" s="34">
        <v>2009</v>
      </c>
      <c r="V52" s="34">
        <v>2010</v>
      </c>
    </row>
    <row r="53" spans="2:22" ht="16.5">
      <c r="B53" s="23" t="s">
        <v>28</v>
      </c>
      <c r="C53" s="7"/>
      <c r="D53" s="32">
        <f>IFERROR(((D39/$D39)-1)*100,0)</f>
        <v>0</v>
      </c>
      <c r="E53" s="32">
        <f t="shared" ref="E53:V64" si="19">IFERROR(((E39/$D39)-1)*100,0)</f>
        <v>1.6378079801307566</v>
      </c>
      <c r="F53" s="32">
        <f t="shared" si="19"/>
        <v>3.514777556408144</v>
      </c>
      <c r="G53" s="32">
        <f t="shared" si="19"/>
        <v>5.7788323033824751</v>
      </c>
      <c r="H53" s="32">
        <f t="shared" si="19"/>
        <v>7.7711631441966578</v>
      </c>
      <c r="I53" s="32">
        <f t="shared" si="19"/>
        <v>7.2073169513370505</v>
      </c>
      <c r="J53" s="32">
        <f t="shared" si="19"/>
        <v>8.5139237524934472</v>
      </c>
      <c r="K53" s="32">
        <f t="shared" si="19"/>
        <v>10.043668169172527</v>
      </c>
      <c r="L53" s="32">
        <f t="shared" si="19"/>
        <v>11.255692808841111</v>
      </c>
      <c r="M53" s="32">
        <f t="shared" si="19"/>
        <v>13.759514086702506</v>
      </c>
      <c r="N53" s="32">
        <f t="shared" si="19"/>
        <v>16.481914754876435</v>
      </c>
      <c r="O53" s="32">
        <f t="shared" si="19"/>
        <v>18.744645214280631</v>
      </c>
      <c r="P53" s="32">
        <f t="shared" si="19"/>
        <v>19.131728374010692</v>
      </c>
      <c r="Q53" s="32">
        <f t="shared" si="19"/>
        <v>21.857299479291093</v>
      </c>
      <c r="R53" s="32">
        <f t="shared" si="19"/>
        <v>22.182005849255781</v>
      </c>
      <c r="S53" s="32">
        <f t="shared" si="19"/>
        <v>22.762887812492096</v>
      </c>
      <c r="T53" s="32">
        <f t="shared" si="19"/>
        <v>25.259406159160626</v>
      </c>
      <c r="U53" s="32">
        <f t="shared" si="19"/>
        <v>25.426699272738219</v>
      </c>
      <c r="V53" s="32">
        <f t="shared" si="19"/>
        <v>25.318719963674852</v>
      </c>
    </row>
    <row r="54" spans="2:22" ht="15.75">
      <c r="B54" s="20" t="s">
        <v>5</v>
      </c>
      <c r="C54" s="7"/>
      <c r="D54" s="32">
        <f>IFERROR(((D40/$D40)-1)*100,0)</f>
        <v>0</v>
      </c>
      <c r="E54" s="32">
        <f>IFERROR(((E40/$D40)-1)*100,0)</f>
        <v>1.2091878219329111</v>
      </c>
      <c r="F54" s="32">
        <f>IFERROR(((F40/$D40)-1)*100,0)</f>
        <v>2.876257478589328</v>
      </c>
      <c r="G54" s="32">
        <f>IFERROR(((G40/$D40)-1)*100,0)</f>
        <v>5.6846432249006096</v>
      </c>
      <c r="H54" s="32">
        <f>IFERROR(((H40/$D40)-1)*100,0)</f>
        <v>9.0738380434967958</v>
      </c>
      <c r="I54" s="32">
        <f>IFERROR(((I40/$D40)-1)*100,0)</f>
        <v>11.898338182968992</v>
      </c>
      <c r="J54" s="32">
        <f>IFERROR(((J40/$D40)-1)*100,0)</f>
        <v>14.586753531509245</v>
      </c>
      <c r="K54" s="32">
        <f>IFERROR(((K40/$D40)-1)*100,0)</f>
        <v>17.052333190524326</v>
      </c>
      <c r="L54" s="32">
        <f>IFERROR(((L40/$D40)-1)*100,0)</f>
        <v>19.871247165727588</v>
      </c>
      <c r="M54" s="32">
        <f>IFERROR(((M40/$D40)-1)*100,0)</f>
        <v>22.908789719975008</v>
      </c>
      <c r="N54" s="32">
        <f>IFERROR(((N40/$D40)-1)*100,0)</f>
        <v>26.140676472643754</v>
      </c>
      <c r="O54" s="32">
        <f>IFERROR(((O40/$D40)-1)*100,0)</f>
        <v>29.248926157412527</v>
      </c>
      <c r="P54" s="32">
        <f>IFERROR(((P40/$D40)-1)*100,0)</f>
        <v>32.29502893120555</v>
      </c>
      <c r="Q54" s="32">
        <f>IFERROR(((Q40/$D40)-1)*100,0)</f>
        <v>35.488858981462371</v>
      </c>
      <c r="R54" s="32">
        <f>IFERROR(((R40/$D40)-1)*100,0)</f>
        <v>38.777450408239211</v>
      </c>
      <c r="S54" s="32">
        <f>IFERROR(((S40/$D40)-1)*100,0)</f>
        <v>42.875216160582738</v>
      </c>
      <c r="T54" s="32">
        <f t="shared" si="19"/>
        <v>47.031720049783601</v>
      </c>
      <c r="U54" s="32">
        <f t="shared" si="19"/>
        <v>49.74028564570623</v>
      </c>
      <c r="V54" s="32">
        <f t="shared" si="19"/>
        <v>52.417364967857608</v>
      </c>
    </row>
    <row r="55" spans="2:22" ht="15.75">
      <c r="B55" s="20" t="s">
        <v>38</v>
      </c>
      <c r="C55" s="7"/>
      <c r="D55" s="32">
        <f>IFERROR(((D41/$D41)-1)*100,0)</f>
        <v>0</v>
      </c>
      <c r="E55" s="32">
        <f t="shared" si="19"/>
        <v>2.0337505785527954</v>
      </c>
      <c r="F55" s="32">
        <f t="shared" si="19"/>
        <v>4.2019283347006331</v>
      </c>
      <c r="G55" s="32">
        <f t="shared" si="19"/>
        <v>6.4236641979269926</v>
      </c>
      <c r="H55" s="32">
        <f t="shared" si="19"/>
        <v>7.9793269145163048</v>
      </c>
      <c r="I55" s="32">
        <f t="shared" si="19"/>
        <v>5.9776993249324395</v>
      </c>
      <c r="J55" s="32">
        <f t="shared" si="19"/>
        <v>6.8132605581528338</v>
      </c>
      <c r="K55" s="32">
        <f t="shared" si="19"/>
        <v>8.0698426214091068</v>
      </c>
      <c r="L55" s="32">
        <f t="shared" si="19"/>
        <v>8.7034425282764403</v>
      </c>
      <c r="M55" s="32">
        <f t="shared" si="19"/>
        <v>11.163832257871897</v>
      </c>
      <c r="N55" s="32">
        <f t="shared" si="19"/>
        <v>13.85816499859407</v>
      </c>
      <c r="O55" s="32">
        <f t="shared" si="19"/>
        <v>15.927020717748697</v>
      </c>
      <c r="P55" s="32">
        <f t="shared" si="19"/>
        <v>15.230753711998023</v>
      </c>
      <c r="Q55" s="32">
        <f t="shared" si="19"/>
        <v>17.954354673372073</v>
      </c>
      <c r="R55" s="32">
        <f t="shared" si="19"/>
        <v>17.063249223907782</v>
      </c>
      <c r="S55" s="32">
        <f t="shared" si="19"/>
        <v>16.188505774650718</v>
      </c>
      <c r="T55" s="32">
        <f t="shared" si="19"/>
        <v>18.136712522510368</v>
      </c>
      <c r="U55" s="32">
        <f t="shared" si="19"/>
        <v>17.263424800177795</v>
      </c>
      <c r="V55" s="32">
        <f t="shared" si="19"/>
        <v>15.989785117455613</v>
      </c>
    </row>
    <row r="56" spans="2:22" ht="15.75">
      <c r="B56" s="20" t="s">
        <v>10</v>
      </c>
      <c r="C56" s="9"/>
      <c r="D56" s="32">
        <f>IFERROR(((D42/$D42)-1)*100,0)</f>
        <v>0</v>
      </c>
      <c r="E56" s="32">
        <f t="shared" si="19"/>
        <v>-3.8833083483087005</v>
      </c>
      <c r="F56" s="32">
        <f t="shared" si="19"/>
        <v>-7.3716444063793301</v>
      </c>
      <c r="G56" s="32">
        <f t="shared" si="19"/>
        <v>-10.691507990855719</v>
      </c>
      <c r="H56" s="32">
        <f t="shared" si="19"/>
        <v>-14.055599441803924</v>
      </c>
      <c r="I56" s="32">
        <f t="shared" si="19"/>
        <v>-17.258288980637047</v>
      </c>
      <c r="J56" s="32">
        <f t="shared" si="19"/>
        <v>-20.181387195911004</v>
      </c>
      <c r="K56" s="32">
        <f t="shared" si="19"/>
        <v>-22.770413297010883</v>
      </c>
      <c r="L56" s="32">
        <f t="shared" si="19"/>
        <v>-25.638719930828902</v>
      </c>
      <c r="M56" s="32">
        <f t="shared" si="19"/>
        <v>-28.556985999681228</v>
      </c>
      <c r="N56" s="32">
        <f t="shared" si="19"/>
        <v>-31.376738231055057</v>
      </c>
      <c r="O56" s="32">
        <f t="shared" si="19"/>
        <v>-34.282841430549382</v>
      </c>
      <c r="P56" s="32">
        <f t="shared" si="19"/>
        <v>-37.196171844559146</v>
      </c>
      <c r="Q56" s="32">
        <f t="shared" si="19"/>
        <v>-40.215969619436343</v>
      </c>
      <c r="R56" s="32">
        <f t="shared" si="19"/>
        <v>-43.344380400082308</v>
      </c>
      <c r="S56" s="32">
        <f t="shared" si="19"/>
        <v>-46.506188776726887</v>
      </c>
      <c r="T56" s="32">
        <f t="shared" si="19"/>
        <v>-49.571209770853145</v>
      </c>
      <c r="U56" s="32">
        <f t="shared" si="19"/>
        <v>-52.415852478721071</v>
      </c>
      <c r="V56" s="32">
        <f t="shared" si="19"/>
        <v>-55.133930239748494</v>
      </c>
    </row>
    <row r="57" spans="2:22" ht="15.75">
      <c r="B57" s="26" t="s">
        <v>32</v>
      </c>
      <c r="C57" s="9"/>
      <c r="D57" s="32">
        <f>IFERROR(((D43/$D43)-1)*100,0)</f>
        <v>0</v>
      </c>
      <c r="E57" s="32">
        <f t="shared" si="19"/>
        <v>1.7048964568431746</v>
      </c>
      <c r="F57" s="32">
        <f t="shared" si="19"/>
        <v>3.44401939743324</v>
      </c>
      <c r="G57" s="32">
        <f t="shared" si="19"/>
        <v>5.2420034807257654</v>
      </c>
      <c r="H57" s="32">
        <f t="shared" si="19"/>
        <v>7.1044119262643646</v>
      </c>
      <c r="I57" s="32">
        <f t="shared" si="19"/>
        <v>9.02005100124188</v>
      </c>
      <c r="J57" s="32">
        <f t="shared" si="19"/>
        <v>10.975942883240531</v>
      </c>
      <c r="K57" s="32">
        <f t="shared" si="19"/>
        <v>12.950473946821294</v>
      </c>
      <c r="L57" s="32">
        <f t="shared" si="19"/>
        <v>14.921687264117134</v>
      </c>
      <c r="M57" s="32">
        <f t="shared" si="19"/>
        <v>15.821268423060108</v>
      </c>
      <c r="N57" s="32">
        <f t="shared" si="19"/>
        <v>16.712583320354103</v>
      </c>
      <c r="O57" s="32">
        <f t="shared" si="19"/>
        <v>17.537223630868581</v>
      </c>
      <c r="P57" s="32">
        <f t="shared" si="19"/>
        <v>18.218353333260538</v>
      </c>
      <c r="Q57" s="32">
        <f t="shared" si="19"/>
        <v>18.705651900767673</v>
      </c>
      <c r="R57" s="32">
        <f t="shared" si="19"/>
        <v>20.083120498512951</v>
      </c>
      <c r="S57" s="32">
        <f t="shared" si="19"/>
        <v>21.255242591021826</v>
      </c>
      <c r="T57" s="32">
        <f t="shared" si="19"/>
        <v>22.307584757304188</v>
      </c>
      <c r="U57" s="32">
        <f t="shared" si="19"/>
        <v>23.364286071952776</v>
      </c>
      <c r="V57" s="32">
        <f t="shared" si="19"/>
        <v>24.516932749317945</v>
      </c>
    </row>
    <row r="58" spans="2:22" ht="15.75">
      <c r="B58" s="26" t="s">
        <v>33</v>
      </c>
      <c r="C58" s="9"/>
      <c r="D58" s="32">
        <f>IFERROR(((D44/$D44)-1)*100,0)</f>
        <v>0</v>
      </c>
      <c r="E58" s="32">
        <f t="shared" si="19"/>
        <v>-3.9216461665921631</v>
      </c>
      <c r="F58" s="32">
        <f t="shared" si="19"/>
        <v>-7.4458451502645957</v>
      </c>
      <c r="G58" s="32">
        <f t="shared" si="19"/>
        <v>-10.800819672999451</v>
      </c>
      <c r="H58" s="32">
        <f t="shared" si="19"/>
        <v>-14.20076746963943</v>
      </c>
      <c r="I58" s="32">
        <f t="shared" si="19"/>
        <v>-17.438571246256096</v>
      </c>
      <c r="J58" s="32">
        <f t="shared" si="19"/>
        <v>-20.395141720024156</v>
      </c>
      <c r="K58" s="32">
        <f t="shared" si="19"/>
        <v>-23.015476055414997</v>
      </c>
      <c r="L58" s="32">
        <f t="shared" si="19"/>
        <v>-25.916984163218714</v>
      </c>
      <c r="M58" s="32">
        <f t="shared" si="19"/>
        <v>-28.861442531451008</v>
      </c>
      <c r="N58" s="32">
        <f t="shared" si="19"/>
        <v>-31.706654498496214</v>
      </c>
      <c r="O58" s="32">
        <f t="shared" si="19"/>
        <v>-34.638352423262042</v>
      </c>
      <c r="P58" s="32">
        <f t="shared" si="19"/>
        <v>-37.576342591803844</v>
      </c>
      <c r="Q58" s="32">
        <f t="shared" si="19"/>
        <v>-40.620200762991651</v>
      </c>
      <c r="R58" s="32">
        <f t="shared" si="19"/>
        <v>-43.77952408010313</v>
      </c>
      <c r="S58" s="32">
        <f t="shared" si="19"/>
        <v>-46.971065339591632</v>
      </c>
      <c r="T58" s="32">
        <f t="shared" si="19"/>
        <v>-50.064333458895774</v>
      </c>
      <c r="U58" s="32">
        <f t="shared" si="19"/>
        <v>-52.935741294995672</v>
      </c>
      <c r="V58" s="32">
        <f t="shared" si="19"/>
        <v>-55.680374118931255</v>
      </c>
    </row>
    <row r="59" spans="2:22" ht="15.75">
      <c r="B59" s="10" t="s">
        <v>31</v>
      </c>
      <c r="C59" s="9"/>
      <c r="D59" s="32">
        <f>IFERROR(((D45/$D45)-1)*100,0)</f>
        <v>0</v>
      </c>
      <c r="E59" s="32">
        <f t="shared" si="19"/>
        <v>0</v>
      </c>
      <c r="F59" s="32">
        <f t="shared" si="19"/>
        <v>0</v>
      </c>
      <c r="G59" s="32">
        <f t="shared" si="19"/>
        <v>0</v>
      </c>
      <c r="H59" s="32">
        <f t="shared" si="19"/>
        <v>0</v>
      </c>
      <c r="I59" s="32">
        <f t="shared" si="19"/>
        <v>0</v>
      </c>
      <c r="J59" s="32">
        <f t="shared" si="19"/>
        <v>0</v>
      </c>
      <c r="K59" s="32">
        <f t="shared" si="19"/>
        <v>0</v>
      </c>
      <c r="L59" s="32">
        <f t="shared" si="19"/>
        <v>0</v>
      </c>
      <c r="M59" s="32">
        <f t="shared" si="19"/>
        <v>0</v>
      </c>
      <c r="N59" s="32">
        <f t="shared" si="19"/>
        <v>0</v>
      </c>
      <c r="O59" s="32">
        <f t="shared" si="19"/>
        <v>0</v>
      </c>
      <c r="P59" s="32">
        <f t="shared" si="19"/>
        <v>0</v>
      </c>
      <c r="Q59" s="32">
        <f t="shared" si="19"/>
        <v>0</v>
      </c>
      <c r="R59" s="32">
        <f t="shared" si="19"/>
        <v>0</v>
      </c>
      <c r="S59" s="32">
        <f t="shared" si="19"/>
        <v>0</v>
      </c>
      <c r="T59" s="32">
        <f t="shared" si="19"/>
        <v>0</v>
      </c>
      <c r="U59" s="32">
        <f t="shared" si="19"/>
        <v>0</v>
      </c>
      <c r="V59" s="32">
        <f t="shared" si="19"/>
        <v>0</v>
      </c>
    </row>
    <row r="60" spans="2:22" ht="15.75">
      <c r="B60" s="10" t="s">
        <v>11</v>
      </c>
      <c r="D60" s="32">
        <f>IFERROR(((D46/$D46)-1)*100,0)</f>
        <v>0</v>
      </c>
      <c r="E60" s="32">
        <f t="shared" si="19"/>
        <v>1.7048964568431746</v>
      </c>
      <c r="F60" s="32">
        <f t="shared" si="19"/>
        <v>3.44401939743324</v>
      </c>
      <c r="G60" s="32">
        <f t="shared" si="19"/>
        <v>5.2420034807257654</v>
      </c>
      <c r="H60" s="32">
        <f t="shared" si="19"/>
        <v>7.1044119262643646</v>
      </c>
      <c r="I60" s="32">
        <f t="shared" si="19"/>
        <v>9.02005100124188</v>
      </c>
      <c r="J60" s="32">
        <f t="shared" si="19"/>
        <v>10.975942883240531</v>
      </c>
      <c r="K60" s="32">
        <f t="shared" si="19"/>
        <v>12.950473946821294</v>
      </c>
      <c r="L60" s="32">
        <f t="shared" si="19"/>
        <v>14.921687264117134</v>
      </c>
      <c r="M60" s="32">
        <f t="shared" si="19"/>
        <v>15.821268423060108</v>
      </c>
      <c r="N60" s="32">
        <f t="shared" si="19"/>
        <v>16.712583320354103</v>
      </c>
      <c r="O60" s="32">
        <f t="shared" si="19"/>
        <v>17.537223630868581</v>
      </c>
      <c r="P60" s="32">
        <f t="shared" si="19"/>
        <v>18.218353333260538</v>
      </c>
      <c r="Q60" s="32">
        <f t="shared" si="19"/>
        <v>18.705651900767673</v>
      </c>
      <c r="R60" s="32">
        <f t="shared" si="19"/>
        <v>20.083120498512951</v>
      </c>
      <c r="S60" s="32">
        <f t="shared" si="19"/>
        <v>21.255242591021826</v>
      </c>
      <c r="T60" s="32">
        <f t="shared" si="19"/>
        <v>22.307584757304188</v>
      </c>
      <c r="U60" s="32">
        <f t="shared" si="19"/>
        <v>23.364286071952776</v>
      </c>
      <c r="V60" s="32">
        <f t="shared" si="19"/>
        <v>24.516932749317945</v>
      </c>
    </row>
    <row r="61" spans="2:22" ht="15.75">
      <c r="B61" s="10" t="s">
        <v>12</v>
      </c>
      <c r="C61" s="9"/>
      <c r="D61" s="32">
        <f>IFERROR(((D47/$D47)-1)*100,0)</f>
        <v>0</v>
      </c>
      <c r="E61" s="32">
        <f t="shared" si="19"/>
        <v>-3.9216461665921631</v>
      </c>
      <c r="F61" s="32">
        <f t="shared" si="19"/>
        <v>-7.4458451502645957</v>
      </c>
      <c r="G61" s="32">
        <f t="shared" si="19"/>
        <v>-10.800819672999451</v>
      </c>
      <c r="H61" s="32">
        <f t="shared" si="19"/>
        <v>-14.20076746963943</v>
      </c>
      <c r="I61" s="32">
        <f t="shared" si="19"/>
        <v>-17.438571246256096</v>
      </c>
      <c r="J61" s="32">
        <f t="shared" si="19"/>
        <v>-20.395141720024156</v>
      </c>
      <c r="K61" s="32">
        <f t="shared" si="19"/>
        <v>-23.015476055414997</v>
      </c>
      <c r="L61" s="32">
        <f t="shared" si="19"/>
        <v>-25.916984163218714</v>
      </c>
      <c r="M61" s="32">
        <f t="shared" si="19"/>
        <v>-28.861442531451008</v>
      </c>
      <c r="N61" s="32">
        <f t="shared" si="19"/>
        <v>-31.706654498496214</v>
      </c>
      <c r="O61" s="32">
        <f t="shared" si="19"/>
        <v>-34.638352423262042</v>
      </c>
      <c r="P61" s="32">
        <f t="shared" si="19"/>
        <v>-37.576342591803844</v>
      </c>
      <c r="Q61" s="32">
        <f t="shared" si="19"/>
        <v>-40.620200762991651</v>
      </c>
      <c r="R61" s="32">
        <f t="shared" si="19"/>
        <v>-43.77952408010313</v>
      </c>
      <c r="S61" s="32">
        <f t="shared" si="19"/>
        <v>-46.971065339591632</v>
      </c>
      <c r="T61" s="32">
        <f t="shared" si="19"/>
        <v>-50.064333458895774</v>
      </c>
      <c r="U61" s="32">
        <f t="shared" si="19"/>
        <v>-52.935741294995672</v>
      </c>
      <c r="V61" s="32">
        <f t="shared" si="19"/>
        <v>-55.680374118931255</v>
      </c>
    </row>
    <row r="62" spans="2:22" ht="15.75">
      <c r="B62" s="10" t="s">
        <v>16</v>
      </c>
      <c r="C62" s="9"/>
      <c r="D62" s="32">
        <f>IFERROR(((D48/$D48)-1)*100,0)</f>
        <v>0</v>
      </c>
      <c r="E62" s="32">
        <f t="shared" si="19"/>
        <v>0</v>
      </c>
      <c r="F62" s="32">
        <f t="shared" si="19"/>
        <v>0</v>
      </c>
      <c r="G62" s="32">
        <f t="shared" si="19"/>
        <v>0</v>
      </c>
      <c r="H62" s="32">
        <f t="shared" si="19"/>
        <v>0</v>
      </c>
      <c r="I62" s="32">
        <f t="shared" si="19"/>
        <v>0</v>
      </c>
      <c r="J62" s="32">
        <f t="shared" si="19"/>
        <v>0</v>
      </c>
      <c r="K62" s="32">
        <f t="shared" si="19"/>
        <v>0</v>
      </c>
      <c r="L62" s="32">
        <f t="shared" si="19"/>
        <v>0</v>
      </c>
      <c r="M62" s="32">
        <f t="shared" si="19"/>
        <v>0</v>
      </c>
      <c r="N62" s="32">
        <f t="shared" si="19"/>
        <v>0</v>
      </c>
      <c r="O62" s="32">
        <f t="shared" si="19"/>
        <v>0</v>
      </c>
      <c r="P62" s="32">
        <f t="shared" si="19"/>
        <v>0</v>
      </c>
      <c r="Q62" s="32">
        <f t="shared" si="19"/>
        <v>0</v>
      </c>
      <c r="R62" s="32">
        <f t="shared" si="19"/>
        <v>0</v>
      </c>
      <c r="S62" s="32">
        <f t="shared" si="19"/>
        <v>0</v>
      </c>
      <c r="T62" s="32">
        <f t="shared" si="19"/>
        <v>0</v>
      </c>
      <c r="U62" s="32">
        <f t="shared" si="19"/>
        <v>0</v>
      </c>
      <c r="V62" s="32">
        <f t="shared" si="19"/>
        <v>0</v>
      </c>
    </row>
    <row r="63" spans="2:22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2:22" ht="15.75">
      <c r="B64" s="9" t="s">
        <v>8</v>
      </c>
      <c r="C64" s="9"/>
      <c r="D64" s="32">
        <f>IFERROR(((D50/$D50)-1)*100,0)</f>
        <v>0</v>
      </c>
      <c r="E64" s="32">
        <f t="shared" si="19"/>
        <v>1.1976360075438564E-3</v>
      </c>
      <c r="F64" s="32">
        <f t="shared" si="19"/>
        <v>2.1945910741890451</v>
      </c>
      <c r="G64" s="32">
        <f t="shared" si="19"/>
        <v>8.2963077982429745</v>
      </c>
      <c r="H64" s="32">
        <f t="shared" si="19"/>
        <v>13.314966422969832</v>
      </c>
      <c r="I64" s="32">
        <f t="shared" si="19"/>
        <v>12.502041184269096</v>
      </c>
      <c r="J64" s="32">
        <f t="shared" si="19"/>
        <v>12.425217499694341</v>
      </c>
      <c r="K64" s="32">
        <f t="shared" si="19"/>
        <v>14.517849971931218</v>
      </c>
      <c r="L64" s="32">
        <f t="shared" si="19"/>
        <v>19.51436845599337</v>
      </c>
      <c r="M64" s="32">
        <f t="shared" si="19"/>
        <v>23.423268330585035</v>
      </c>
      <c r="N64" s="32">
        <f t="shared" si="19"/>
        <v>26.276067906646627</v>
      </c>
      <c r="O64" s="32">
        <f t="shared" si="19"/>
        <v>31.162541184644986</v>
      </c>
      <c r="P64" s="32">
        <f t="shared" si="19"/>
        <v>37.351557515202295</v>
      </c>
      <c r="Q64" s="32">
        <f t="shared" si="19"/>
        <v>46.353966496039</v>
      </c>
      <c r="R64" s="32">
        <f t="shared" si="19"/>
        <v>56.0459840319145</v>
      </c>
      <c r="S64" s="32">
        <f t="shared" si="19"/>
        <v>64.119873266657379</v>
      </c>
      <c r="T64" s="32">
        <f t="shared" si="19"/>
        <v>68.165119341842043</v>
      </c>
      <c r="U64" s="32">
        <f t="shared" si="19"/>
        <v>59.311825745379942</v>
      </c>
      <c r="V64" s="32">
        <f t="shared" si="19"/>
        <v>62.845144555093867</v>
      </c>
    </row>
    <row r="65" spans="1:22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>
      <c r="B66" s="1" t="s">
        <v>36</v>
      </c>
      <c r="C66" s="1"/>
      <c r="D66" s="1">
        <v>1992</v>
      </c>
      <c r="E66" s="1">
        <v>1993</v>
      </c>
      <c r="F66" s="1">
        <v>1994</v>
      </c>
      <c r="G66" s="1">
        <v>1995</v>
      </c>
      <c r="H66" s="1">
        <v>1996</v>
      </c>
      <c r="I66" s="1">
        <v>1997</v>
      </c>
      <c r="J66" s="1">
        <v>1998</v>
      </c>
      <c r="K66" s="1">
        <v>1999</v>
      </c>
      <c r="L66" s="1">
        <v>2000</v>
      </c>
      <c r="M66" s="1">
        <v>2001</v>
      </c>
      <c r="N66" s="1">
        <v>2002</v>
      </c>
      <c r="O66" s="1">
        <v>2003</v>
      </c>
      <c r="P66" s="1">
        <v>2004</v>
      </c>
      <c r="Q66" s="1">
        <v>2005</v>
      </c>
      <c r="R66" s="1">
        <v>2006</v>
      </c>
      <c r="S66" s="1">
        <v>2007</v>
      </c>
      <c r="T66" s="1">
        <v>2008</v>
      </c>
      <c r="U66" s="1">
        <v>2009</v>
      </c>
      <c r="V66" s="1">
        <v>2010</v>
      </c>
    </row>
    <row r="67" spans="1:22" ht="15.75">
      <c r="B67" s="20" t="s">
        <v>5</v>
      </c>
      <c r="C67" s="31">
        <f>AVERAGE(D67:V67)</f>
        <v>32.961776005965127</v>
      </c>
      <c r="D67" s="30">
        <f t="shared" ref="D67:V67" si="20">(D8/D7)*100</f>
        <v>30.402543660161896</v>
      </c>
      <c r="E67" s="30">
        <f t="shared" si="20"/>
        <v>30.274332088777133</v>
      </c>
      <c r="F67" s="30">
        <f t="shared" si="20"/>
        <v>30.215008749668588</v>
      </c>
      <c r="G67" s="30">
        <f t="shared" si="20"/>
        <v>30.375472198807113</v>
      </c>
      <c r="H67" s="30">
        <f t="shared" si="20"/>
        <v>30.77003185779764</v>
      </c>
      <c r="I67" s="30">
        <f t="shared" si="20"/>
        <v>31.732853772019027</v>
      </c>
      <c r="J67" s="30">
        <f t="shared" si="20"/>
        <v>32.103979440130338</v>
      </c>
      <c r="K67" s="30">
        <f t="shared" si="20"/>
        <v>32.338877188989045</v>
      </c>
      <c r="L67" s="30">
        <f t="shared" si="20"/>
        <v>32.756893005159405</v>
      </c>
      <c r="M67" s="30">
        <f t="shared" si="20"/>
        <v>32.847712788498889</v>
      </c>
      <c r="N67" s="30">
        <f t="shared" si="20"/>
        <v>32.923543812378469</v>
      </c>
      <c r="O67" s="30">
        <f t="shared" si="20"/>
        <v>33.091985861247082</v>
      </c>
      <c r="P67" s="30">
        <f t="shared" si="20"/>
        <v>33.76183194854751</v>
      </c>
      <c r="Q67" s="30">
        <f t="shared" si="20"/>
        <v>33.803522384389147</v>
      </c>
      <c r="R67" s="30">
        <f t="shared" si="20"/>
        <v>34.531987470298546</v>
      </c>
      <c r="S67" s="30">
        <f t="shared" si="20"/>
        <v>35.383413299236281</v>
      </c>
      <c r="T67" s="30">
        <f t="shared" si="20"/>
        <v>35.687046788025434</v>
      </c>
      <c r="U67" s="30">
        <f t="shared" si="20"/>
        <v>36.295984813643187</v>
      </c>
      <c r="V67" s="30">
        <f t="shared" si="20"/>
        <v>36.976722985562773</v>
      </c>
    </row>
    <row r="68" spans="1:22" ht="15.75">
      <c r="B68" s="20" t="s">
        <v>38</v>
      </c>
      <c r="C68" s="31">
        <f>AVERAGE(D68:V68)</f>
        <v>65.46355480608895</v>
      </c>
      <c r="D68" s="30">
        <f t="shared" ref="D68:V68" si="21">(D9/D7)*100</f>
        <v>67.142612672897002</v>
      </c>
      <c r="E68" s="30">
        <f t="shared" si="21"/>
        <v>67.404174989665449</v>
      </c>
      <c r="F68" s="30">
        <f t="shared" si="21"/>
        <v>67.588318103985131</v>
      </c>
      <c r="G68" s="30">
        <f t="shared" si="21"/>
        <v>67.551916663040842</v>
      </c>
      <c r="H68" s="30">
        <f t="shared" si="21"/>
        <v>67.272300977220112</v>
      </c>
      <c r="I68" s="30">
        <f t="shared" si="21"/>
        <v>66.372518407195642</v>
      </c>
      <c r="J68" s="30">
        <f t="shared" si="21"/>
        <v>66.090333240028002</v>
      </c>
      <c r="K68" s="30">
        <f t="shared" si="21"/>
        <v>65.938292547602643</v>
      </c>
      <c r="L68" s="30">
        <f t="shared" si="21"/>
        <v>65.602334169335961</v>
      </c>
      <c r="M68" s="30">
        <f t="shared" si="21"/>
        <v>65.610601385274748</v>
      </c>
      <c r="N68" s="30">
        <f t="shared" si="21"/>
        <v>65.630228419878861</v>
      </c>
      <c r="O68" s="30">
        <f t="shared" si="21"/>
        <v>65.549423608354999</v>
      </c>
      <c r="P68" s="30">
        <f t="shared" si="21"/>
        <v>64.944024317358256</v>
      </c>
      <c r="Q68" s="30">
        <f t="shared" si="21"/>
        <v>64.992114405601569</v>
      </c>
      <c r="R68" s="30">
        <f t="shared" si="21"/>
        <v>64.329705067773901</v>
      </c>
      <c r="S68" s="30">
        <f t="shared" si="21"/>
        <v>63.546890915319395</v>
      </c>
      <c r="T68" s="30">
        <f t="shared" si="21"/>
        <v>63.324645825555827</v>
      </c>
      <c r="U68" s="30">
        <f t="shared" si="21"/>
        <v>62.772701168952914</v>
      </c>
      <c r="V68" s="30">
        <f t="shared" si="21"/>
        <v>62.144404430649139</v>
      </c>
    </row>
    <row r="69" spans="1:22" ht="15.75">
      <c r="B69" s="20" t="s">
        <v>10</v>
      </c>
      <c r="C69" s="31">
        <f>AVERAGE(D69:V69)</f>
        <v>1.5746691879459001</v>
      </c>
      <c r="D69" s="30">
        <f t="shared" ref="D69:V69" si="22">(D10/D7)*100</f>
        <v>2.4548436669411133</v>
      </c>
      <c r="E69" s="30">
        <f t="shared" si="22"/>
        <v>2.3214929215574229</v>
      </c>
      <c r="F69" s="30">
        <f t="shared" si="22"/>
        <v>2.1966731463462685</v>
      </c>
      <c r="G69" s="30">
        <f t="shared" si="22"/>
        <v>2.0726111381520544</v>
      </c>
      <c r="H69" s="30">
        <f t="shared" si="22"/>
        <v>1.9576671649822397</v>
      </c>
      <c r="I69" s="30">
        <f t="shared" si="22"/>
        <v>1.8946278207853391</v>
      </c>
      <c r="J69" s="30">
        <f t="shared" si="22"/>
        <v>1.8056873198416656</v>
      </c>
      <c r="K69" s="30">
        <f t="shared" si="22"/>
        <v>1.7228302634083128</v>
      </c>
      <c r="L69" s="30">
        <f t="shared" si="22"/>
        <v>1.6407728255046452</v>
      </c>
      <c r="M69" s="30">
        <f t="shared" si="22"/>
        <v>1.5416858262263655</v>
      </c>
      <c r="N69" s="30">
        <f t="shared" si="22"/>
        <v>1.4462277677426683</v>
      </c>
      <c r="O69" s="30">
        <f t="shared" si="22"/>
        <v>1.3585905303979067</v>
      </c>
      <c r="P69" s="30">
        <f t="shared" si="22"/>
        <v>1.2941437340942321</v>
      </c>
      <c r="Q69" s="30">
        <f t="shared" si="22"/>
        <v>1.2043632100092854</v>
      </c>
      <c r="R69" s="30">
        <f t="shared" si="22"/>
        <v>1.1383074619275446</v>
      </c>
      <c r="S69" s="30">
        <f t="shared" si="22"/>
        <v>1.0696957854443099</v>
      </c>
      <c r="T69" s="30">
        <f t="shared" si="22"/>
        <v>0.98830738641873661</v>
      </c>
      <c r="U69" s="30">
        <f t="shared" si="22"/>
        <v>0.93131401740388897</v>
      </c>
      <c r="V69" s="30">
        <f t="shared" si="22"/>
        <v>0.87887258378809463</v>
      </c>
    </row>
    <row r="70" spans="1:22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>
      <c r="B71" s="1" t="s">
        <v>41</v>
      </c>
      <c r="C71" s="1"/>
      <c r="D71" s="1">
        <v>1992</v>
      </c>
      <c r="E71" s="1">
        <v>1993</v>
      </c>
      <c r="F71" s="1">
        <v>1994</v>
      </c>
      <c r="G71" s="1">
        <v>1995</v>
      </c>
      <c r="H71" s="1">
        <v>1996</v>
      </c>
      <c r="I71" s="1">
        <v>1997</v>
      </c>
      <c r="J71" s="1">
        <v>1998</v>
      </c>
      <c r="K71" s="1">
        <v>1999</v>
      </c>
      <c r="L71" s="1">
        <v>2000</v>
      </c>
      <c r="M71" s="1">
        <v>2001</v>
      </c>
      <c r="N71" s="1">
        <v>2002</v>
      </c>
      <c r="O71" s="1">
        <v>2003</v>
      </c>
      <c r="P71" s="1">
        <v>2004</v>
      </c>
      <c r="Q71" s="1">
        <v>2005</v>
      </c>
      <c r="R71" s="1">
        <v>2006</v>
      </c>
      <c r="S71" s="1">
        <v>2007</v>
      </c>
      <c r="T71" s="1">
        <v>2008</v>
      </c>
      <c r="U71" s="1">
        <v>2009</v>
      </c>
      <c r="V71" s="1">
        <v>2010</v>
      </c>
    </row>
    <row r="72" spans="1:22" ht="15.75">
      <c r="B72" s="10" t="s">
        <v>31</v>
      </c>
      <c r="C72" s="31">
        <f>AVERAGE(D72:V72)</f>
        <v>0</v>
      </c>
      <c r="D72" s="30">
        <f t="shared" ref="D72:V72" si="23">(D13/D$10)*100</f>
        <v>0</v>
      </c>
      <c r="E72" s="30">
        <f t="shared" si="23"/>
        <v>0</v>
      </c>
      <c r="F72" s="30">
        <f t="shared" si="23"/>
        <v>0</v>
      </c>
      <c r="G72" s="30">
        <f t="shared" si="23"/>
        <v>0</v>
      </c>
      <c r="H72" s="30">
        <f t="shared" si="23"/>
        <v>0</v>
      </c>
      <c r="I72" s="30">
        <f t="shared" si="23"/>
        <v>0</v>
      </c>
      <c r="J72" s="30">
        <f t="shared" si="23"/>
        <v>0</v>
      </c>
      <c r="K72" s="30">
        <f t="shared" si="23"/>
        <v>0</v>
      </c>
      <c r="L72" s="30">
        <f t="shared" si="23"/>
        <v>0</v>
      </c>
      <c r="M72" s="30">
        <f t="shared" si="23"/>
        <v>0</v>
      </c>
      <c r="N72" s="30">
        <f t="shared" si="23"/>
        <v>0</v>
      </c>
      <c r="O72" s="30">
        <f t="shared" si="23"/>
        <v>0</v>
      </c>
      <c r="P72" s="30">
        <f t="shared" si="23"/>
        <v>0</v>
      </c>
      <c r="Q72" s="30">
        <f t="shared" si="23"/>
        <v>0</v>
      </c>
      <c r="R72" s="30">
        <f t="shared" si="23"/>
        <v>0</v>
      </c>
      <c r="S72" s="30">
        <f t="shared" si="23"/>
        <v>0</v>
      </c>
      <c r="T72" s="30">
        <f t="shared" si="23"/>
        <v>0</v>
      </c>
      <c r="U72" s="30">
        <f t="shared" si="23"/>
        <v>0</v>
      </c>
      <c r="V72" s="30">
        <f t="shared" si="23"/>
        <v>0</v>
      </c>
    </row>
    <row r="73" spans="1:22" ht="15.75">
      <c r="A73" s="36"/>
      <c r="B73" s="10" t="s">
        <v>11</v>
      </c>
      <c r="C73" s="31">
        <f>AVERAGE(D73:V73)</f>
        <v>1.1645507183214532</v>
      </c>
      <c r="D73" s="30">
        <f t="shared" ref="D73:V73" si="24">(D16/D$10)*100</f>
        <v>0.68137435098719867</v>
      </c>
      <c r="E73" s="30">
        <f>(E16/E$10)*100</f>
        <v>0.72098931647198816</v>
      </c>
      <c r="F73" s="30">
        <f t="shared" si="24"/>
        <v>0.76093439345572833</v>
      </c>
      <c r="G73" s="30">
        <f t="shared" si="24"/>
        <v>0.80293822239132351</v>
      </c>
      <c r="H73" s="30">
        <f t="shared" si="24"/>
        <v>0.84913267985047813</v>
      </c>
      <c r="I73" s="30">
        <f t="shared" si="24"/>
        <v>0.89777532492866741</v>
      </c>
      <c r="J73" s="30">
        <f t="shared" si="24"/>
        <v>0.94734997766569484</v>
      </c>
      <c r="K73" s="30">
        <f t="shared" si="24"/>
        <v>0.99652942822537638</v>
      </c>
      <c r="L73" s="30">
        <f t="shared" si="24"/>
        <v>1.0530304212232813</v>
      </c>
      <c r="M73" s="30">
        <f t="shared" si="24"/>
        <v>1.1046236319470593</v>
      </c>
      <c r="N73" s="30">
        <f t="shared" si="24"/>
        <v>1.1588630248982741</v>
      </c>
      <c r="O73" s="30">
        <f t="shared" si="24"/>
        <v>1.2186596501077214</v>
      </c>
      <c r="P73" s="30">
        <f t="shared" si="24"/>
        <v>1.2825803162485627</v>
      </c>
      <c r="Q73" s="30">
        <f t="shared" si="24"/>
        <v>1.3529196008955213</v>
      </c>
      <c r="R73" s="30">
        <f t="shared" si="24"/>
        <v>1.4441913948163883</v>
      </c>
      <c r="S73" s="30">
        <f t="shared" si="24"/>
        <v>1.5444816948901174</v>
      </c>
      <c r="T73" s="30">
        <f t="shared" si="24"/>
        <v>1.6525728816046958</v>
      </c>
      <c r="U73" s="30">
        <f t="shared" si="24"/>
        <v>1.766497136881285</v>
      </c>
      <c r="V73" s="30">
        <f t="shared" si="24"/>
        <v>1.8910202006182497</v>
      </c>
    </row>
    <row r="74" spans="1:22" ht="15.75">
      <c r="A74" s="36"/>
      <c r="B74" s="10" t="s">
        <v>12</v>
      </c>
      <c r="C74" s="31">
        <f>AVERAGE(D74:V74)</f>
        <v>98.835449281678549</v>
      </c>
      <c r="D74" s="30">
        <f t="shared" ref="D74:V74" si="25">(D19/D$10)*100</f>
        <v>99.318625649012802</v>
      </c>
      <c r="E74" s="30">
        <f t="shared" si="25"/>
        <v>99.279010683528014</v>
      </c>
      <c r="F74" s="30">
        <f t="shared" si="25"/>
        <v>99.239065606544273</v>
      </c>
      <c r="G74" s="30">
        <f t="shared" si="25"/>
        <v>99.197061777608681</v>
      </c>
      <c r="H74" s="30">
        <f t="shared" si="25"/>
        <v>99.150867320149516</v>
      </c>
      <c r="I74" s="30">
        <f t="shared" si="25"/>
        <v>99.102224675071341</v>
      </c>
      <c r="J74" s="30">
        <f t="shared" si="25"/>
        <v>99.052650022334305</v>
      </c>
      <c r="K74" s="30">
        <f t="shared" si="25"/>
        <v>99.003470571774628</v>
      </c>
      <c r="L74" s="30">
        <f t="shared" si="25"/>
        <v>98.946969578776717</v>
      </c>
      <c r="M74" s="30">
        <f t="shared" si="25"/>
        <v>98.895376368052951</v>
      </c>
      <c r="N74" s="30">
        <f t="shared" si="25"/>
        <v>98.841136975101733</v>
      </c>
      <c r="O74" s="30">
        <f t="shared" si="25"/>
        <v>98.78134034989229</v>
      </c>
      <c r="P74" s="30">
        <f t="shared" si="25"/>
        <v>98.71741968375143</v>
      </c>
      <c r="Q74" s="30">
        <f t="shared" si="25"/>
        <v>98.647080399104482</v>
      </c>
      <c r="R74" s="30">
        <f t="shared" si="25"/>
        <v>98.5558086051836</v>
      </c>
      <c r="S74" s="30">
        <f t="shared" si="25"/>
        <v>98.455518305109891</v>
      </c>
      <c r="T74" s="30">
        <f t="shared" si="25"/>
        <v>98.347427118395302</v>
      </c>
      <c r="U74" s="30">
        <f t="shared" si="25"/>
        <v>98.233502863118716</v>
      </c>
      <c r="V74" s="30">
        <f t="shared" si="25"/>
        <v>98.108979799381743</v>
      </c>
    </row>
    <row r="75" spans="1:22" ht="15.75">
      <c r="A75" s="36"/>
      <c r="B75" s="10" t="s">
        <v>16</v>
      </c>
      <c r="C75" s="31">
        <f>AVERAGE(D75:V75)</f>
        <v>0</v>
      </c>
      <c r="D75" s="35">
        <f t="shared" ref="D75:V75" si="26">(D23/D$10)*100</f>
        <v>0</v>
      </c>
      <c r="E75" s="35">
        <f t="shared" si="26"/>
        <v>0</v>
      </c>
      <c r="F75" s="35">
        <f t="shared" si="26"/>
        <v>0</v>
      </c>
      <c r="G75" s="35">
        <f t="shared" si="26"/>
        <v>0</v>
      </c>
      <c r="H75" s="35">
        <f t="shared" si="26"/>
        <v>0</v>
      </c>
      <c r="I75" s="35">
        <f t="shared" si="26"/>
        <v>0</v>
      </c>
      <c r="J75" s="35">
        <f t="shared" si="26"/>
        <v>0</v>
      </c>
      <c r="K75" s="35">
        <f t="shared" si="26"/>
        <v>0</v>
      </c>
      <c r="L75" s="35">
        <f t="shared" si="26"/>
        <v>0</v>
      </c>
      <c r="M75" s="35">
        <f t="shared" si="26"/>
        <v>0</v>
      </c>
      <c r="N75" s="35">
        <f t="shared" si="26"/>
        <v>0</v>
      </c>
      <c r="O75" s="35">
        <f t="shared" si="26"/>
        <v>0</v>
      </c>
      <c r="P75" s="35">
        <f t="shared" si="26"/>
        <v>0</v>
      </c>
      <c r="Q75" s="35">
        <f t="shared" si="26"/>
        <v>0</v>
      </c>
      <c r="R75" s="35">
        <f t="shared" si="26"/>
        <v>0</v>
      </c>
      <c r="S75" s="35">
        <f t="shared" si="26"/>
        <v>0</v>
      </c>
      <c r="T75" s="35">
        <f t="shared" si="26"/>
        <v>0</v>
      </c>
      <c r="U75" s="35">
        <f t="shared" si="26"/>
        <v>0</v>
      </c>
      <c r="V75" s="35">
        <f t="shared" si="26"/>
        <v>0</v>
      </c>
    </row>
    <row r="76" spans="1:22">
      <c r="C76" s="31"/>
    </row>
    <row r="147" spans="4:22">
      <c r="D147">
        <v>20516873962.401379</v>
      </c>
      <c r="E147">
        <v>20554450522.349529</v>
      </c>
      <c r="F147">
        <v>22405271137.20018</v>
      </c>
      <c r="G147">
        <v>26894550528.265888</v>
      </c>
      <c r="H147">
        <v>29335139378.101841</v>
      </c>
      <c r="I147">
        <v>27426090573.124001</v>
      </c>
      <c r="J147">
        <v>27143143224.848259</v>
      </c>
      <c r="K147">
        <v>26583647627.675209</v>
      </c>
      <c r="L147">
        <v>28310548942.175659</v>
      </c>
      <c r="M147">
        <v>29536402071.584068</v>
      </c>
      <c r="N147">
        <v>30732847861.107559</v>
      </c>
      <c r="O147">
        <v>30980256659.49297</v>
      </c>
      <c r="P147">
        <v>31802832583.373901</v>
      </c>
      <c r="Q147">
        <v>33705011322.172329</v>
      </c>
      <c r="R147">
        <v>35656144683.494453</v>
      </c>
      <c r="S147">
        <v>40385251956.00647</v>
      </c>
      <c r="T147">
        <v>42045418571.047203</v>
      </c>
      <c r="U147">
        <v>37237340103.842743</v>
      </c>
      <c r="V147">
        <v>37279074675.68354</v>
      </c>
    </row>
    <row r="164" spans="4:22">
      <c r="D164">
        <v>16.580501480349163</v>
      </c>
      <c r="E164">
        <v>16.468023097101014</v>
      </c>
      <c r="F164">
        <v>16.43996401359318</v>
      </c>
      <c r="G164">
        <v>16.499187467504473</v>
      </c>
      <c r="H164">
        <v>16.376617331615748</v>
      </c>
      <c r="I164">
        <v>16.247920735025762</v>
      </c>
      <c r="J164">
        <v>16.177332794073326</v>
      </c>
      <c r="K164">
        <v>16.040194576334379</v>
      </c>
      <c r="L164">
        <v>16.10529240579411</v>
      </c>
      <c r="M164">
        <v>16.092630373570319</v>
      </c>
      <c r="N164">
        <v>16.184894687224606</v>
      </c>
      <c r="O164">
        <v>16.259426870040112</v>
      </c>
      <c r="P164">
        <v>16.258761154313685</v>
      </c>
      <c r="Q164">
        <v>16.530787897850022</v>
      </c>
      <c r="R164">
        <v>16.734793831940237</v>
      </c>
      <c r="S164">
        <v>16.928355379414334</v>
      </c>
      <c r="T164">
        <v>17.05475854690442</v>
      </c>
      <c r="U164">
        <v>17.209082467406947</v>
      </c>
      <c r="V164">
        <v>17.328619598725297</v>
      </c>
    </row>
    <row r="166" spans="4:22">
      <c r="D166">
        <v>111749.48350308472</v>
      </c>
      <c r="E166">
        <v>111402.43170884353</v>
      </c>
      <c r="F166">
        <v>111315.33712832928</v>
      </c>
      <c r="G166">
        <v>111498.92184381305</v>
      </c>
      <c r="H166">
        <v>111117.94534658678</v>
      </c>
      <c r="I166">
        <v>110713.63156992324</v>
      </c>
      <c r="J166">
        <v>110489.98678528714</v>
      </c>
      <c r="K166">
        <v>110051.6351021747</v>
      </c>
      <c r="L166">
        <v>110260.35241150206</v>
      </c>
      <c r="M166">
        <v>110219.8456982127</v>
      </c>
      <c r="N166">
        <v>110514.00946538913</v>
      </c>
      <c r="O166">
        <v>110749.95959930889</v>
      </c>
      <c r="P166">
        <v>110747.85872008371</v>
      </c>
      <c r="Q166">
        <v>111596.50145306997</v>
      </c>
      <c r="R166">
        <v>112220.18671354346</v>
      </c>
      <c r="S166">
        <v>112802.02609773361</v>
      </c>
      <c r="T166">
        <v>113176.85530396779</v>
      </c>
      <c r="U166">
        <v>113629.0528635985</v>
      </c>
      <c r="V166">
        <v>113975.26457571751</v>
      </c>
    </row>
  </sheetData>
  <pageMargins left="0.7" right="0.7" top="0.75" bottom="0.75" header="0.3" footer="0.3"/>
  <pageSetup paperSize="9" orientation="portrait" horizontalDpi="300" r:id="rId1"/>
  <ignoredErrors>
    <ignoredError sqref="D53:D62 D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tabSelected="1"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Wealth_CZE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2014-12-03T14:55:07Z</dcterms:modified>
</cp:coreProperties>
</file>