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DOM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<sst xmlns="http://schemas.openxmlformats.org/spreadsheetml/2006/main" count="95" uniqueCount="65">
  <si>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</si>
  <si>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</si>
  <si>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</si>
  <si>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</si>
  <si>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</si>
  <si>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</si>
  <si>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</si>
  <si>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</si>
  <si>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</si>
  <si>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</si>
  <si>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</si>
  <si>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</si>
  <si>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</si>
  <si>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</si>
  <si>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</si>
  <si>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</si>
  <si>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</si>
  <si>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</si>
  <si>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</si>
  <si>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</si>
  <si>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</si>
  <si>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</si>
  <si>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</si>
  <si>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</si>
  <si>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</si>
  <si>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</si>
  <si>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</si>
  <si>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</si>
  <si>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</si>
  <si>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</si>
  <si>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</si>
  <si>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</si>
  <si>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</si>
  <si>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</si>
  <si>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</si>
  <si>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</si>
  <si>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</si>
  <si>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</si>
  <si>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</si>
  <si>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</si>
  <si>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</si>
  <si>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</si>
  <si>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</si>
  <si>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</si>
  <si>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</si>
  <si>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</si>
  <si>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</si>
  <si>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</si>
  <si>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</si>
  <si>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</si>
  <si>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</si>
  <si>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</si>
  <si>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</si>
  <si>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</si>
  <si>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</si>
  <si>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</si>
  <si>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</si>
  <si>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</si>
  <si>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</si>
  <si>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</si>
  <si>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</si>
  <si>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</si>
  <si>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</si>
  <si>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Dominican Republic</t>
  </si>
  <si>
    <t>DOM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</si>
</sst>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Wealth_DOM!$B$54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Wealth_DOM!$D$52:$X$52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0.25676598269623874</c:v>
                </c:pt>
                <c:pt idx="2">
                  <c:v>1.6305161662318435</c:v>
                </c:pt>
                <c:pt idx="3">
                  <c:v>3.7784595359159345</c:v>
                </c:pt>
                <c:pt idx="4">
                  <c:v>6.7755424254373864</c:v>
                </c:pt>
                <c:pt idx="5">
                  <c:v>9.7450613216500503</c:v>
                </c:pt>
                <c:pt idx="6">
                  <c:v>13.474142028946346</c:v>
                </c:pt>
                <c:pt idx="7">
                  <c:v>18.757461642857077</c:v>
                </c:pt>
                <c:pt idx="8">
                  <c:v>27.793086840417192</c:v>
                </c:pt>
                <c:pt idx="9">
                  <c:v>34.732464408218931</c:v>
                </c:pt>
                <c:pt idx="10">
                  <c:v>42.951120776725162</c:v>
                </c:pt>
                <c:pt idx="11">
                  <c:v>49.884074145025956</c:v>
                </c:pt>
                <c:pt idx="12">
                  <c:v>56.976438117444104</c:v>
                </c:pt>
                <c:pt idx="13">
                  <c:v>60.447255568902825</c:v>
                </c:pt>
                <c:pt idx="14">
                  <c:v>63.372417618293994</c:v>
                </c:pt>
                <c:pt idx="15">
                  <c:v>67.533428367712972</c:v>
                </c:pt>
                <c:pt idx="16">
                  <c:v>74.050262147981712</c:v>
                </c:pt>
                <c:pt idx="17">
                  <c:v>81.949362651289164</c:v>
                </c:pt>
                <c:pt idx="18">
                  <c:v>90.796796224238946</c:v>
                </c:pt>
                <c:pt idx="19">
                  <c:v>96.266229246963263</c:v>
                </c:pt>
                <c:pt idx="20" formatCode="_(* #,##0.0000_);_(* \(#,##0.0000\);_(* &quot;-&quot;??_);_(@_)">
                  <c:v>104.00623197390937</c:v>
                </c:pt>
              </c:numCache>
            </c:numRef>
          </c:val>
        </c:ser>
        <c:ser>
          <c:idx val="1"/>
          <c:order val="1"/>
          <c:tx>
            <c:strRef>
              <c:f>Wealth_DOM!$B$55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Wealth_DOM!$D$52:$X$52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0.96566249452423314</c:v>
                </c:pt>
                <c:pt idx="2">
                  <c:v>1.8292113776266383</c:v>
                </c:pt>
                <c:pt idx="3">
                  <c:v>2.7172814481026597</c:v>
                </c:pt>
                <c:pt idx="4">
                  <c:v>3.6897116529660101</c:v>
                </c:pt>
                <c:pt idx="5">
                  <c:v>4.6961033272862496</c:v>
                </c:pt>
                <c:pt idx="6">
                  <c:v>5.63974573614483</c:v>
                </c:pt>
                <c:pt idx="7">
                  <c:v>6.6534092912077014</c:v>
                </c:pt>
                <c:pt idx="8">
                  <c:v>3.9231640121024869</c:v>
                </c:pt>
                <c:pt idx="9">
                  <c:v>4.9563377932903663</c:v>
                </c:pt>
                <c:pt idx="10">
                  <c:v>5.9547593123604914</c:v>
                </c:pt>
                <c:pt idx="11">
                  <c:v>7.1910384661090454</c:v>
                </c:pt>
                <c:pt idx="12">
                  <c:v>8.3186097072246454</c:v>
                </c:pt>
                <c:pt idx="13">
                  <c:v>9.4035771847252647</c:v>
                </c:pt>
                <c:pt idx="14">
                  <c:v>10.482387548766114</c:v>
                </c:pt>
                <c:pt idx="15">
                  <c:v>11.550133610334745</c:v>
                </c:pt>
                <c:pt idx="16">
                  <c:v>12.580854244952766</c:v>
                </c:pt>
                <c:pt idx="17">
                  <c:v>13.646793546950043</c:v>
                </c:pt>
                <c:pt idx="18">
                  <c:v>14.640538919716661</c:v>
                </c:pt>
                <c:pt idx="19">
                  <c:v>15.623920265601289</c:v>
                </c:pt>
                <c:pt idx="20">
                  <c:v>16.545206253055355</c:v>
                </c:pt>
              </c:numCache>
            </c:numRef>
          </c:val>
        </c:ser>
        <c:ser>
          <c:idx val="2"/>
          <c:order val="2"/>
          <c:tx>
            <c:strRef>
              <c:f>Wealth_DOM!$B$56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Wealth_DOM!$D$52:$X$52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-1.7217557025749675</c:v>
                </c:pt>
                <c:pt idx="2">
                  <c:v>-3.2010841809322677</c:v>
                </c:pt>
                <c:pt idx="3">
                  <c:v>-5.1364981354750094</c:v>
                </c:pt>
                <c:pt idx="4">
                  <c:v>-7.0135438641987573</c:v>
                </c:pt>
                <c:pt idx="5">
                  <c:v>-8.7851939515828157</c:v>
                </c:pt>
                <c:pt idx="6">
                  <c:v>-10.793265407294472</c:v>
                </c:pt>
                <c:pt idx="7">
                  <c:v>-13.047666729566442</c:v>
                </c:pt>
                <c:pt idx="8">
                  <c:v>-14.375905305514792</c:v>
                </c:pt>
                <c:pt idx="9">
                  <c:v>-16.347565944123112</c:v>
                </c:pt>
                <c:pt idx="10">
                  <c:v>-17.769785245104643</c:v>
                </c:pt>
                <c:pt idx="11">
                  <c:v>-19.107572292984177</c:v>
                </c:pt>
                <c:pt idx="12">
                  <c:v>-20.415484665420401</c:v>
                </c:pt>
                <c:pt idx="13">
                  <c:v>-22.427983984257736</c:v>
                </c:pt>
                <c:pt idx="14">
                  <c:v>-23.631820552662507</c:v>
                </c:pt>
                <c:pt idx="15">
                  <c:v>-24.796610069813742</c:v>
                </c:pt>
                <c:pt idx="16">
                  <c:v>-25.928640103212107</c:v>
                </c:pt>
                <c:pt idx="17">
                  <c:v>-27.025083696428286</c:v>
                </c:pt>
                <c:pt idx="18">
                  <c:v>-28.347540077416756</c:v>
                </c:pt>
                <c:pt idx="19">
                  <c:v>-29.312262834648216</c:v>
                </c:pt>
                <c:pt idx="20">
                  <c:v>-30.241263581323985</c:v>
                </c:pt>
              </c:numCache>
            </c:numRef>
          </c:val>
        </c:ser>
        <c:ser>
          <c:idx val="4"/>
          <c:order val="3"/>
          <c:tx>
            <c:strRef>
              <c:f>Wealth_DOM!$B$53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Wealth_DOM!$D$52:$X$52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0.56707585889896883</c:v>
                </c:pt>
                <c:pt idx="2">
                  <c:v>1.2239232848244797</c:v>
                </c:pt>
                <c:pt idx="3">
                  <c:v>1.9433780443387505</c:v>
                </c:pt>
                <c:pt idx="4">
                  <c:v>2.8396266034451223</c:v>
                </c:pt>
                <c:pt idx="5">
                  <c:v>3.7704026389185463</c:v>
                </c:pt>
                <c:pt idx="6">
                  <c:v>4.720999946575466</c:v>
                </c:pt>
                <c:pt idx="7">
                  <c:v>5.8903199882463619</c:v>
                </c:pt>
                <c:pt idx="8">
                  <c:v>4.7900717215611177</c:v>
                </c:pt>
                <c:pt idx="9">
                  <c:v>6.2134955417682436</c:v>
                </c:pt>
                <c:pt idx="10">
                  <c:v>7.8335543621979253</c:v>
                </c:pt>
                <c:pt idx="11">
                  <c:v>9.4836478347591466</c:v>
                </c:pt>
                <c:pt idx="12">
                  <c:v>11.074482976644129</c:v>
                </c:pt>
                <c:pt idx="13">
                  <c:v>12.099722835172177</c:v>
                </c:pt>
                <c:pt idx="14">
                  <c:v>13.145514049844099</c:v>
                </c:pt>
                <c:pt idx="15">
                  <c:v>14.341620031775747</c:v>
                </c:pt>
                <c:pt idx="16">
                  <c:v>15.807345718320631</c:v>
                </c:pt>
                <c:pt idx="17">
                  <c:v>17.476424123666035</c:v>
                </c:pt>
                <c:pt idx="18">
                  <c:v>19.182904599113893</c:v>
                </c:pt>
                <c:pt idx="19">
                  <c:v>20.501268282449136</c:v>
                </c:pt>
                <c:pt idx="20">
                  <c:v>22.059906677435404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Wealth_DOM!$D$64:$X$64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-1.2258546888580857</c:v>
                </c:pt>
                <c:pt idx="2">
                  <c:v>7.0323575276479033</c:v>
                </c:pt>
                <c:pt idx="3">
                  <c:v>12.57547041331577</c:v>
                </c:pt>
                <c:pt idx="4">
                  <c:v>13.037389029801471</c:v>
                </c:pt>
                <c:pt idx="5">
                  <c:v>17.11776555013973</c:v>
                </c:pt>
                <c:pt idx="6">
                  <c:v>23.312996924578467</c:v>
                </c:pt>
                <c:pt idx="7">
                  <c:v>30.974290625601398</c:v>
                </c:pt>
                <c:pt idx="8">
                  <c:v>37.899374512182838</c:v>
                </c:pt>
                <c:pt idx="9">
                  <c:v>44.83730337752916</c:v>
                </c:pt>
                <c:pt idx="10">
                  <c:v>50.647033099608365</c:v>
                </c:pt>
                <c:pt idx="11">
                  <c:v>51.01238890140494</c:v>
                </c:pt>
                <c:pt idx="12">
                  <c:v>57.328215961900256</c:v>
                </c:pt>
                <c:pt idx="13">
                  <c:v>54.58071262989079</c:v>
                </c:pt>
                <c:pt idx="14">
                  <c:v>54.300548201739083</c:v>
                </c:pt>
                <c:pt idx="15">
                  <c:v>66.148967125140985</c:v>
                </c:pt>
                <c:pt idx="16">
                  <c:v>81.256896628788738</c:v>
                </c:pt>
                <c:pt idx="17">
                  <c:v>93.86057988630732</c:v>
                </c:pt>
                <c:pt idx="18">
                  <c:v>101.24146168320691</c:v>
                </c:pt>
                <c:pt idx="19">
                  <c:v>105.38924147022377</c:v>
                </c:pt>
                <c:pt idx="20">
                  <c:v>118.40089641942653</c:v>
                </c:pt>
              </c:numCache>
            </c:numRef>
          </c:val>
        </c:ser>
        <c:marker val="1"/>
        <c:axId val="73739264"/>
        <c:axId val="73753344"/>
      </c:lineChart>
      <c:catAx>
        <c:axId val="7373926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753344"/>
        <c:crosses val="autoZero"/>
        <c:auto val="1"/>
        <c:lblAlgn val="ctr"/>
        <c:lblOffset val="100"/>
      </c:catAx>
      <c:valAx>
        <c:axId val="737533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73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Wealth_DOM!$B$40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Wealth_DOM!$D$38:$X$38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Wealth_DOM!$D$40:$X$40</c:f>
              <c:numCache>
                <c:formatCode>_(* #,##0_);_(* \(#,##0\);_(* "-"??_);_(@_)</c:formatCode>
                <c:ptCount val="21"/>
                <c:pt idx="0">
                  <c:v>4568.7689982404645</c:v>
                </c:pt>
                <c:pt idx="1">
                  <c:v>4580.5000428559179</c:v>
                </c:pt>
                <c:pt idx="2">
                  <c:v>4643.2635153545634</c:v>
                </c:pt>
                <c:pt idx="3">
                  <c:v>4741.3980861284526</c:v>
                </c:pt>
                <c:pt idx="4">
                  <c:v>4878.3278800364778</c:v>
                </c:pt>
                <c:pt idx="5">
                  <c:v>5013.9983387635348</c:v>
                </c:pt>
                <c:pt idx="6">
                  <c:v>5184.3714220378542</c:v>
                </c:pt>
                <c:pt idx="7">
                  <c:v>5425.7540906361655</c:v>
                </c:pt>
                <c:pt idx="8">
                  <c:v>5838.5709334594958</c:v>
                </c:pt>
                <c:pt idx="9">
                  <c:v>6155.615064448074</c:v>
                </c:pt>
                <c:pt idx="10">
                  <c:v>6531.1064886843023</c:v>
                </c:pt>
                <c:pt idx="11">
                  <c:v>6847.857112837698</c:v>
                </c:pt>
                <c:pt idx="12">
                  <c:v>7171.8908392519133</c:v>
                </c:pt>
                <c:pt idx="13">
                  <c:v>7330.4644709596796</c:v>
                </c:pt>
                <c:pt idx="14">
                  <c:v>7464.1083678205587</c:v>
                </c:pt>
                <c:pt idx="15">
                  <c:v>7654.2153369534662</c:v>
                </c:pt>
                <c:pt idx="16">
                  <c:v>7951.9544183732469</c:v>
                </c:pt>
                <c:pt idx="17">
                  <c:v>8312.8460733082138</c:v>
                </c:pt>
                <c:pt idx="18">
                  <c:v>8717.0648755290622</c:v>
                </c:pt>
                <c:pt idx="19">
                  <c:v>8966.950635850817</c:v>
                </c:pt>
                <c:pt idx="20">
                  <c:v>9320.573480902498</c:v>
                </c:pt>
              </c:numCache>
            </c:numRef>
          </c:val>
        </c:ser>
        <c:ser>
          <c:idx val="1"/>
          <c:order val="1"/>
          <c:tx>
            <c:strRef>
              <c:f>Wealth_DOM!$B$41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Wealth_DOM!$D$38:$X$38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Wealth_DOM!$D$41:$X$41</c:f>
              <c:numCache>
                <c:formatCode>General</c:formatCode>
                <c:ptCount val="21"/>
                <c:pt idx="0">
                  <c:v>27819.176790430873</c:v>
                </c:pt>
                <c:pt idx="1">
                  <c:v>28087.816146981451</c:v>
                </c:pt>
                <c:pt idx="2">
                  <c:v>28328.048337443503</c:v>
                </c:pt>
                <c:pt idx="3">
                  <c:v>28575.102120372132</c:v>
                </c:pt>
                <c:pt idx="4">
                  <c:v>28845.624198226615</c:v>
                </c:pt>
                <c:pt idx="5">
                  <c:v>29125.594077309943</c:v>
                </c:pt>
                <c:pt idx="6">
                  <c:v>29388.107627299793</c:v>
                </c:pt>
                <c:pt idx="7">
                  <c:v>29670.100483742899</c:v>
                </c:pt>
                <c:pt idx="8">
                  <c:v>28910.568722736225</c:v>
                </c:pt>
                <c:pt idx="9">
                  <c:v>29197.989163477261</c:v>
                </c:pt>
                <c:pt idx="10">
                  <c:v>29475.741810981082</c:v>
                </c:pt>
                <c:pt idx="11">
                  <c:v>29819.664494385637</c:v>
                </c:pt>
                <c:pt idx="12">
                  <c:v>30133.345531389637</c:v>
                </c:pt>
                <c:pt idx="13">
                  <c:v>30435.174552074215</c:v>
                </c:pt>
                <c:pt idx="14">
                  <c:v>30735.290714480234</c:v>
                </c:pt>
                <c:pt idx="15">
                  <c:v>31032.328879020872</c:v>
                </c:pt>
                <c:pt idx="16">
                  <c:v>31319.066874580712</c:v>
                </c:pt>
                <c:pt idx="17">
                  <c:v>31615.602413482015</c:v>
                </c:pt>
                <c:pt idx="18">
                  <c:v>31892.05419557869</c:v>
                </c:pt>
                <c:pt idx="19">
                  <c:v>32165.622790714453</c:v>
                </c:pt>
                <c:pt idx="20">
                  <c:v>32421.916968309768</c:v>
                </c:pt>
              </c:numCache>
            </c:numRef>
          </c:val>
        </c:ser>
        <c:ser>
          <c:idx val="2"/>
          <c:order val="2"/>
          <c:tx>
            <c:strRef>
              <c:f>Wealth_DOM!$B$42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Wealth_DOM!$D$38:$X$38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Wealth_DOM!$D$42:$X$42</c:f>
              <c:numCache>
                <c:formatCode>_(* #,##0_);_(* \(#,##0\);_(* "-"??_);_(@_)</c:formatCode>
                <c:ptCount val="21"/>
                <c:pt idx="0">
                  <c:v>4225.13307807212</c:v>
                </c:pt>
                <c:pt idx="1">
                  <c:v>4152.3866083590319</c:v>
                </c:pt>
                <c:pt idx="2">
                  <c:v>4089.8830114866169</c:v>
                </c:pt>
                <c:pt idx="3">
                  <c:v>4008.1091962956075</c:v>
                </c:pt>
                <c:pt idx="4">
                  <c:v>3928.8015163207606</c:v>
                </c:pt>
                <c:pt idx="5">
                  <c:v>3853.9469424510035</c:v>
                </c:pt>
                <c:pt idx="6">
                  <c:v>3769.1032511444059</c:v>
                </c:pt>
                <c:pt idx="7">
                  <c:v>3673.8517951645977</c:v>
                </c:pt>
                <c:pt idx="8">
                  <c:v>3617.7319477364899</c:v>
                </c:pt>
                <c:pt idx="9">
                  <c:v>3534.4266619073214</c:v>
                </c:pt>
                <c:pt idx="10">
                  <c:v>3474.3360037788248</c:v>
                </c:pt>
                <c:pt idx="11">
                  <c:v>3417.8127207047023</c:v>
                </c:pt>
                <c:pt idx="12">
                  <c:v>3362.5516824247015</c:v>
                </c:pt>
                <c:pt idx="13">
                  <c:v>3277.5209080085292</c:v>
                </c:pt>
                <c:pt idx="14">
                  <c:v>3226.6572109509307</c:v>
                </c:pt>
                <c:pt idx="15">
                  <c:v>3177.4433037718577</c:v>
                </c:pt>
                <c:pt idx="16">
                  <c:v>3129.6135283770323</c:v>
                </c:pt>
                <c:pt idx="17">
                  <c:v>3083.2873274376529</c:v>
                </c:pt>
                <c:pt idx="18">
                  <c:v>3027.4117854414335</c:v>
                </c:pt>
                <c:pt idx="19">
                  <c:v>2986.6509651139577</c:v>
                </c:pt>
                <c:pt idx="20">
                  <c:v>2947.3994472706231</c:v>
                </c:pt>
              </c:numCache>
            </c:numRef>
          </c:val>
        </c:ser>
        <c:overlap val="100"/>
        <c:axId val="76625408"/>
        <c:axId val="76626944"/>
      </c:barChart>
      <c:catAx>
        <c:axId val="766254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26944"/>
        <c:crosses val="autoZero"/>
        <c:auto val="1"/>
        <c:lblAlgn val="ctr"/>
        <c:lblOffset val="100"/>
      </c:catAx>
      <c:valAx>
        <c:axId val="766269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254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Wealth_DOM!$B$67:$B$69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Wealth_DOM!$C$67:$C$69</c:f>
              <c:numCache>
                <c:formatCode>_(* #,##0_);_(* \(#,##0\);_(* "-"??_);_(@_)</c:formatCode>
                <c:ptCount val="3"/>
                <c:pt idx="0">
                  <c:v>16.167975152415401</c:v>
                </c:pt>
                <c:pt idx="1">
                  <c:v>74.936555511612013</c:v>
                </c:pt>
                <c:pt idx="2">
                  <c:v>8.8954693359725834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Wealth_DOM!$B$72:$B$75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Wealth_DOM!$C$72:$C$75</c:f>
              <c:numCache>
                <c:formatCode>_(* #,##0_);_(* \(#,##0\);_(* "-"??_);_(@_)</c:formatCode>
                <c:ptCount val="4"/>
                <c:pt idx="0">
                  <c:v>48.462301927473554</c:v>
                </c:pt>
                <c:pt idx="1">
                  <c:v>48.234533492501654</c:v>
                </c:pt>
                <c:pt idx="2">
                  <c:v>0</c:v>
                </c:pt>
                <c:pt idx="3">
                  <c:v>3.3031645800247871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263418873677.87762</v>
      </c>
      <c r="E7" s="13">
        <f t="shared" ref="E7:X7" si="0">+E8+E9+E10</f>
        <v>270257551736.47467</v>
      </c>
      <c r="F7" s="13">
        <f t="shared" si="0"/>
        <v>277425984438.79187</v>
      </c>
      <c r="G7" s="13">
        <f t="shared" si="0"/>
        <v>284826931023.05231</v>
      </c>
      <c r="H7" s="13">
        <f t="shared" si="0"/>
        <v>292747598810.64502</v>
      </c>
      <c r="I7" s="13">
        <f t="shared" si="0"/>
        <v>300768597565.7417</v>
      </c>
      <c r="J7" s="13">
        <f t="shared" si="0"/>
        <v>308832550183.28918</v>
      </c>
      <c r="K7" s="13">
        <f t="shared" si="0"/>
        <v>317547932384.51166</v>
      </c>
      <c r="L7" s="13">
        <f t="shared" si="0"/>
        <v>319391928703.82239</v>
      </c>
      <c r="M7" s="13">
        <f t="shared" si="0"/>
        <v>328921342903.27045</v>
      </c>
      <c r="N7" s="13">
        <f t="shared" si="0"/>
        <v>339221032656.1106</v>
      </c>
      <c r="O7" s="13">
        <f t="shared" si="0"/>
        <v>349794889191.08801</v>
      </c>
      <c r="P7" s="13">
        <f t="shared" si="0"/>
        <v>360347509669.08734</v>
      </c>
      <c r="Q7" s="13">
        <f t="shared" si="0"/>
        <v>369199558757.37921</v>
      </c>
      <c r="R7" s="13">
        <f t="shared" si="0"/>
        <v>378218444045.41797</v>
      </c>
      <c r="S7" s="13">
        <f t="shared" si="0"/>
        <v>387839158067.59644</v>
      </c>
      <c r="T7" s="13">
        <f t="shared" si="0"/>
        <v>398493250231.79291</v>
      </c>
      <c r="U7" s="13">
        <f t="shared" si="0"/>
        <v>409985887241.37274</v>
      </c>
      <c r="V7" s="13">
        <f t="shared" si="0"/>
        <v>421744801628.94318</v>
      </c>
      <c r="W7" s="13">
        <f t="shared" si="0"/>
        <v>432229511720.07135</v>
      </c>
      <c r="X7" s="13">
        <f t="shared" si="0"/>
        <v>443650837767.15253</v>
      </c>
    </row>
    <row r="8" spans="1:24" s="22" customFormat="1" ht="15.75">
      <c r="A8" s="19">
        <v>1</v>
      </c>
      <c r="B8" s="20" t="s">
        <v>5</v>
      </c>
      <c r="C8" s="20"/>
      <c r="D8" s="21">
        <v>32870766973.49472</v>
      </c>
      <c r="E8" s="21">
        <v>33620073307.554974</v>
      </c>
      <c r="F8" s="21">
        <v>34757701592.544914</v>
      </c>
      <c r="G8" s="21">
        <v>36181969141.500763</v>
      </c>
      <c r="H8" s="21">
        <v>37928667540.98777</v>
      </c>
      <c r="I8" s="21">
        <v>39692360175.138832</v>
      </c>
      <c r="J8" s="21">
        <v>41758909030.345001</v>
      </c>
      <c r="K8" s="21">
        <v>44440289969.846382</v>
      </c>
      <c r="L8" s="21">
        <v>48604234678.351593</v>
      </c>
      <c r="M8" s="21">
        <v>52065201735.972366</v>
      </c>
      <c r="N8" s="21">
        <v>56115051424.261398</v>
      </c>
      <c r="O8" s="21">
        <v>59756154218.042641</v>
      </c>
      <c r="P8" s="21">
        <v>63548403472.809784</v>
      </c>
      <c r="Q8" s="21">
        <v>65940445441.141777</v>
      </c>
      <c r="R8" s="21">
        <v>68147048154.408829</v>
      </c>
      <c r="S8" s="21">
        <v>70910694557.03186</v>
      </c>
      <c r="T8" s="21">
        <v>74734733930.881042</v>
      </c>
      <c r="U8" s="21">
        <v>79237666379.854523</v>
      </c>
      <c r="V8" s="21">
        <v>84249978734.614822</v>
      </c>
      <c r="W8" s="21">
        <v>87847888270.736328</v>
      </c>
      <c r="X8" s="21">
        <v>92528315528.432983</v>
      </c>
    </row>
    <row r="9" spans="1:24" s="22" customFormat="1" ht="15.75">
      <c r="A9" s="19">
        <v>2</v>
      </c>
      <c r="B9" s="20" t="s">
        <v>38</v>
      </c>
      <c r="C9" s="20"/>
      <c r="D9" s="21">
        <v>200149685402.10208</v>
      </c>
      <c r="E9" s="21">
        <v>206159683238.83426</v>
      </c>
      <c r="F9" s="21">
        <v>212052976867.68549</v>
      </c>
      <c r="G9" s="21">
        <v>218058775988.32086</v>
      </c>
      <c r="H9" s="21">
        <v>224272766638.76645</v>
      </c>
      <c r="I9" s="21">
        <v>230567202524.55548</v>
      </c>
      <c r="J9" s="21">
        <v>236714388896.93027</v>
      </c>
      <c r="K9" s="21">
        <v>243016518424.15424</v>
      </c>
      <c r="L9" s="21">
        <v>240671233234.78781</v>
      </c>
      <c r="M9" s="21">
        <v>246961380814.91342</v>
      </c>
      <c r="N9" s="21">
        <v>253254600940.4697</v>
      </c>
      <c r="O9" s="21">
        <v>260214026212.11963</v>
      </c>
      <c r="P9" s="21">
        <v>267004342750.71603</v>
      </c>
      <c r="Q9" s="21">
        <v>273776508295.37933</v>
      </c>
      <c r="R9" s="21">
        <v>280612128488.02954</v>
      </c>
      <c r="S9" s="21">
        <v>287491780367.06</v>
      </c>
      <c r="T9" s="21">
        <v>294345516421.3689</v>
      </c>
      <c r="U9" s="21">
        <v>301358467887.59955</v>
      </c>
      <c r="V9" s="21">
        <v>308235045413.44977</v>
      </c>
      <c r="W9" s="21">
        <v>315121845968.45642</v>
      </c>
      <c r="X9" s="21">
        <v>321862744757.84094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30398421302.280819</v>
      </c>
      <c r="E10" s="21">
        <f t="shared" ref="E10:X10" si="1">+E13+E16+E19+E23</f>
        <v>30477795190.085434</v>
      </c>
      <c r="F10" s="21">
        <f t="shared" si="1"/>
        <v>30615305978.561436</v>
      </c>
      <c r="G10" s="21">
        <f t="shared" si="1"/>
        <v>30586185893.230694</v>
      </c>
      <c r="H10" s="21">
        <f t="shared" si="1"/>
        <v>30546164630.890804</v>
      </c>
      <c r="I10" s="21">
        <f t="shared" si="1"/>
        <v>30509034866.047371</v>
      </c>
      <c r="J10" s="21">
        <f t="shared" si="1"/>
        <v>30359252256.01392</v>
      </c>
      <c r="K10" s="21">
        <f t="shared" si="1"/>
        <v>30091123990.511055</v>
      </c>
      <c r="L10" s="21">
        <f t="shared" si="1"/>
        <v>30116460790.683002</v>
      </c>
      <c r="M10" s="21">
        <f t="shared" si="1"/>
        <v>29894760352.38467</v>
      </c>
      <c r="N10" s="21">
        <f t="shared" si="1"/>
        <v>29851380291.379539</v>
      </c>
      <c r="O10" s="21">
        <f t="shared" si="1"/>
        <v>29824708760.925732</v>
      </c>
      <c r="P10" s="21">
        <f t="shared" si="1"/>
        <v>29794763445.561497</v>
      </c>
      <c r="Q10" s="21">
        <f t="shared" si="1"/>
        <v>29482605020.858112</v>
      </c>
      <c r="R10" s="21">
        <f t="shared" si="1"/>
        <v>29459267402.979614</v>
      </c>
      <c r="S10" s="21">
        <f t="shared" si="1"/>
        <v>29436683143.504593</v>
      </c>
      <c r="T10" s="21">
        <f t="shared" si="1"/>
        <v>29412999879.54295</v>
      </c>
      <c r="U10" s="21">
        <f t="shared" si="1"/>
        <v>29389752973.918648</v>
      </c>
      <c r="V10" s="21">
        <f t="shared" si="1"/>
        <v>29259777480.878601</v>
      </c>
      <c r="W10" s="21">
        <f t="shared" si="1"/>
        <v>29259777480.878601</v>
      </c>
      <c r="X10" s="21">
        <f t="shared" si="1"/>
        <v>29259777480.878601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29085947103.900341</v>
      </c>
      <c r="E11" s="38">
        <f t="shared" ref="E11:X11" si="2">+E13+E16</f>
        <v>29200964704.012253</v>
      </c>
      <c r="F11" s="38">
        <f t="shared" si="2"/>
        <v>29373491104.180122</v>
      </c>
      <c r="G11" s="38">
        <f t="shared" si="2"/>
        <v>29373491104.180122</v>
      </c>
      <c r="H11" s="38">
        <f t="shared" si="2"/>
        <v>29373491104.180122</v>
      </c>
      <c r="I11" s="38">
        <f t="shared" si="2"/>
        <v>29373491104.180122</v>
      </c>
      <c r="J11" s="38">
        <f t="shared" si="2"/>
        <v>29258473504.068211</v>
      </c>
      <c r="K11" s="38">
        <f t="shared" si="2"/>
        <v>29028438303.844387</v>
      </c>
      <c r="L11" s="38">
        <f t="shared" si="2"/>
        <v>29085947103.900341</v>
      </c>
      <c r="M11" s="38">
        <f t="shared" si="2"/>
        <v>28896168063.715687</v>
      </c>
      <c r="N11" s="38">
        <f t="shared" si="2"/>
        <v>28884666303.704498</v>
      </c>
      <c r="O11" s="38">
        <f t="shared" si="2"/>
        <v>28884666303.704498</v>
      </c>
      <c r="P11" s="38">
        <f t="shared" si="2"/>
        <v>28884666303.704498</v>
      </c>
      <c r="Q11" s="38">
        <f t="shared" si="2"/>
        <v>28608624063.435905</v>
      </c>
      <c r="R11" s="38">
        <f t="shared" si="2"/>
        <v>28608624063.435905</v>
      </c>
      <c r="S11" s="38">
        <f t="shared" si="2"/>
        <v>28608624063.435905</v>
      </c>
      <c r="T11" s="38">
        <f t="shared" si="2"/>
        <v>28608624063.435905</v>
      </c>
      <c r="U11" s="38">
        <f t="shared" si="2"/>
        <v>28608624063.435905</v>
      </c>
      <c r="V11" s="38">
        <f t="shared" si="2"/>
        <v>28493606463.323994</v>
      </c>
      <c r="W11" s="38">
        <f t="shared" si="2"/>
        <v>28493606463.323994</v>
      </c>
      <c r="X11" s="38">
        <f t="shared" si="2"/>
        <v>28493606463.323994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1312474198.3804781</v>
      </c>
      <c r="E12" s="38">
        <f t="shared" ref="E12:X12" si="3">+E23+E19</f>
        <v>1276830486.07318</v>
      </c>
      <c r="F12" s="38">
        <f t="shared" si="3"/>
        <v>1241814874.3813145</v>
      </c>
      <c r="G12" s="38">
        <f t="shared" si="3"/>
        <v>1212694789.0505698</v>
      </c>
      <c r="H12" s="38">
        <f t="shared" si="3"/>
        <v>1172673526.7106807</v>
      </c>
      <c r="I12" s="38">
        <f t="shared" si="3"/>
        <v>1135543761.8672504</v>
      </c>
      <c r="J12" s="38">
        <f t="shared" si="3"/>
        <v>1100778751.9457102</v>
      </c>
      <c r="K12" s="38">
        <f t="shared" si="3"/>
        <v>1062685686.666667</v>
      </c>
      <c r="L12" s="38">
        <f t="shared" si="3"/>
        <v>1030513686.7826631</v>
      </c>
      <c r="M12" s="38">
        <f t="shared" si="3"/>
        <v>998592288.66898429</v>
      </c>
      <c r="N12" s="38">
        <f t="shared" si="3"/>
        <v>966713987.67504287</v>
      </c>
      <c r="O12" s="38">
        <f t="shared" si="3"/>
        <v>940042457.22123301</v>
      </c>
      <c r="P12" s="38">
        <f t="shared" si="3"/>
        <v>910097141.85699725</v>
      </c>
      <c r="Q12" s="38">
        <f t="shared" si="3"/>
        <v>873980957.42220688</v>
      </c>
      <c r="R12" s="38">
        <f t="shared" si="3"/>
        <v>850643339.54371011</v>
      </c>
      <c r="S12" s="38">
        <f t="shared" si="3"/>
        <v>828059080.06868887</v>
      </c>
      <c r="T12" s="38">
        <f t="shared" si="3"/>
        <v>804375816.10704446</v>
      </c>
      <c r="U12" s="38">
        <f t="shared" si="3"/>
        <v>781128910.48274171</v>
      </c>
      <c r="V12" s="38">
        <f t="shared" si="3"/>
        <v>766171017.55460799</v>
      </c>
      <c r="W12" s="38">
        <f t="shared" si="3"/>
        <v>766171017.55460799</v>
      </c>
      <c r="X12" s="38">
        <f t="shared" si="3"/>
        <v>766171017.55460799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14664744014.268806</v>
      </c>
      <c r="E13" s="13">
        <f t="shared" ref="E13:X13" si="4">+E14+E15</f>
        <v>14779761614.38072</v>
      </c>
      <c r="F13" s="13">
        <f t="shared" si="4"/>
        <v>14952288014.548588</v>
      </c>
      <c r="G13" s="13">
        <f t="shared" si="4"/>
        <v>14952288014.548588</v>
      </c>
      <c r="H13" s="13">
        <f t="shared" si="4"/>
        <v>14952288014.548588</v>
      </c>
      <c r="I13" s="13">
        <f t="shared" si="4"/>
        <v>14952288014.548588</v>
      </c>
      <c r="J13" s="13">
        <f t="shared" si="4"/>
        <v>14837270414.436676</v>
      </c>
      <c r="K13" s="13">
        <f t="shared" si="4"/>
        <v>14607235214.212852</v>
      </c>
      <c r="L13" s="13">
        <f t="shared" si="4"/>
        <v>14664744014.268806</v>
      </c>
      <c r="M13" s="13">
        <f t="shared" si="4"/>
        <v>14474964974.084152</v>
      </c>
      <c r="N13" s="13">
        <f t="shared" si="4"/>
        <v>14463463214.072962</v>
      </c>
      <c r="O13" s="13">
        <f t="shared" si="4"/>
        <v>14463463214.072962</v>
      </c>
      <c r="P13" s="13">
        <f t="shared" si="4"/>
        <v>14463463214.072962</v>
      </c>
      <c r="Q13" s="13">
        <f t="shared" si="4"/>
        <v>14187420973.804371</v>
      </c>
      <c r="R13" s="13">
        <f t="shared" si="4"/>
        <v>14187420973.804371</v>
      </c>
      <c r="S13" s="13">
        <f t="shared" si="4"/>
        <v>14187420973.804371</v>
      </c>
      <c r="T13" s="13">
        <f t="shared" si="4"/>
        <v>14187420973.804371</v>
      </c>
      <c r="U13" s="13">
        <f t="shared" si="4"/>
        <v>14187420973.804371</v>
      </c>
      <c r="V13" s="13">
        <f t="shared" si="4"/>
        <v>14072403373.692459</v>
      </c>
      <c r="W13" s="13">
        <f t="shared" si="4"/>
        <v>14072403373.692459</v>
      </c>
      <c r="X13" s="13">
        <f t="shared" si="4"/>
        <v>14072403373.692459</v>
      </c>
    </row>
    <row r="14" spans="1:24" ht="15.75">
      <c r="A14" s="8" t="s">
        <v>43</v>
      </c>
      <c r="B14" s="2" t="s">
        <v>27</v>
      </c>
      <c r="C14" s="10"/>
      <c r="D14" s="11">
        <v>7763688007.5540743</v>
      </c>
      <c r="E14" s="11">
        <v>7878705607.665987</v>
      </c>
      <c r="F14" s="11">
        <v>8051232007.8338547</v>
      </c>
      <c r="G14" s="11">
        <v>8051232007.8338547</v>
      </c>
      <c r="H14" s="11">
        <v>8051232007.8338547</v>
      </c>
      <c r="I14" s="11">
        <v>8051232007.8338547</v>
      </c>
      <c r="J14" s="11">
        <v>7936214407.7219429</v>
      </c>
      <c r="K14" s="11">
        <v>7706179207.4981184</v>
      </c>
      <c r="L14" s="11">
        <v>7763688007.5540743</v>
      </c>
      <c r="M14" s="11">
        <v>7591161607.3862066</v>
      </c>
      <c r="N14" s="11">
        <v>7579659847.3750153</v>
      </c>
      <c r="O14" s="11">
        <v>7579659847.3750153</v>
      </c>
      <c r="P14" s="11">
        <v>7579659847.3750153</v>
      </c>
      <c r="Q14" s="11">
        <v>7303617607.1064253</v>
      </c>
      <c r="R14" s="11">
        <v>7303617607.1064253</v>
      </c>
      <c r="S14" s="11">
        <v>7303617607.1064253</v>
      </c>
      <c r="T14" s="11">
        <v>7303617607.1064253</v>
      </c>
      <c r="U14" s="11">
        <v>7303617607.1064253</v>
      </c>
      <c r="V14" s="11">
        <v>7188600006.9945135</v>
      </c>
      <c r="W14" s="11">
        <v>7188600006.9945135</v>
      </c>
      <c r="X14" s="11">
        <v>7188600006.9945135</v>
      </c>
    </row>
    <row r="15" spans="1:24" ht="15.75">
      <c r="A15" s="8" t="s">
        <v>47</v>
      </c>
      <c r="B15" s="2" t="s">
        <v>6</v>
      </c>
      <c r="C15" s="10"/>
      <c r="D15" s="11">
        <v>6901056006.7147331</v>
      </c>
      <c r="E15" s="11">
        <v>6901056006.7147331</v>
      </c>
      <c r="F15" s="11">
        <v>6901056006.7147331</v>
      </c>
      <c r="G15" s="11">
        <v>6901056006.7147331</v>
      </c>
      <c r="H15" s="11">
        <v>6901056006.7147331</v>
      </c>
      <c r="I15" s="11">
        <v>6901056006.7147331</v>
      </c>
      <c r="J15" s="11">
        <v>6901056006.7147331</v>
      </c>
      <c r="K15" s="11">
        <v>6901056006.7147331</v>
      </c>
      <c r="L15" s="11">
        <v>6901056006.7147331</v>
      </c>
      <c r="M15" s="11">
        <v>6883803366.6979465</v>
      </c>
      <c r="N15" s="11">
        <v>6883803366.6979465</v>
      </c>
      <c r="O15" s="11">
        <v>6883803366.6979465</v>
      </c>
      <c r="P15" s="11">
        <v>6883803366.6979465</v>
      </c>
      <c r="Q15" s="11">
        <v>6883803366.6979465</v>
      </c>
      <c r="R15" s="11">
        <v>6883803366.6979465</v>
      </c>
      <c r="S15" s="11">
        <v>6883803366.6979465</v>
      </c>
      <c r="T15" s="11">
        <v>6883803366.6979465</v>
      </c>
      <c r="U15" s="11">
        <v>6883803366.6979465</v>
      </c>
      <c r="V15" s="11">
        <v>6883803366.6979465</v>
      </c>
      <c r="W15" s="11">
        <v>6883803366.6979465</v>
      </c>
      <c r="X15" s="11">
        <v>6883803366.6979465</v>
      </c>
    </row>
    <row r="16" spans="1:24" ht="15.75">
      <c r="A16" s="15" t="s">
        <v>44</v>
      </c>
      <c r="B16" s="10" t="s">
        <v>11</v>
      </c>
      <c r="C16" s="10"/>
      <c r="D16" s="13">
        <f>+D17+D18</f>
        <v>14421203089.631535</v>
      </c>
      <c r="E16" s="13">
        <f t="shared" ref="E16:X16" si="5">+E17+E18</f>
        <v>14421203089.631535</v>
      </c>
      <c r="F16" s="13">
        <f t="shared" si="5"/>
        <v>14421203089.631535</v>
      </c>
      <c r="G16" s="13">
        <f t="shared" si="5"/>
        <v>14421203089.631535</v>
      </c>
      <c r="H16" s="13">
        <f t="shared" si="5"/>
        <v>14421203089.631535</v>
      </c>
      <c r="I16" s="13">
        <f t="shared" si="5"/>
        <v>14421203089.631535</v>
      </c>
      <c r="J16" s="13">
        <f t="shared" si="5"/>
        <v>14421203089.631535</v>
      </c>
      <c r="K16" s="13">
        <f t="shared" si="5"/>
        <v>14421203089.631535</v>
      </c>
      <c r="L16" s="13">
        <f t="shared" si="5"/>
        <v>14421203089.631535</v>
      </c>
      <c r="M16" s="13">
        <f t="shared" si="5"/>
        <v>14421203089.631535</v>
      </c>
      <c r="N16" s="13">
        <f t="shared" si="5"/>
        <v>14421203089.631535</v>
      </c>
      <c r="O16" s="13">
        <f t="shared" si="5"/>
        <v>14421203089.631535</v>
      </c>
      <c r="P16" s="13">
        <f t="shared" si="5"/>
        <v>14421203089.631535</v>
      </c>
      <c r="Q16" s="13">
        <f t="shared" si="5"/>
        <v>14421203089.631535</v>
      </c>
      <c r="R16" s="13">
        <f t="shared" si="5"/>
        <v>14421203089.631535</v>
      </c>
      <c r="S16" s="13">
        <f t="shared" si="5"/>
        <v>14421203089.631535</v>
      </c>
      <c r="T16" s="13">
        <f t="shared" si="5"/>
        <v>14421203089.631535</v>
      </c>
      <c r="U16" s="13">
        <f t="shared" si="5"/>
        <v>14421203089.631535</v>
      </c>
      <c r="V16" s="13">
        <f t="shared" si="5"/>
        <v>14421203089.631535</v>
      </c>
      <c r="W16" s="13">
        <f t="shared" si="5"/>
        <v>14421203089.631535</v>
      </c>
      <c r="X16" s="13">
        <f t="shared" si="5"/>
        <v>14421203089.631535</v>
      </c>
    </row>
    <row r="17" spans="1:24">
      <c r="A17" s="8" t="s">
        <v>45</v>
      </c>
      <c r="B17" s="2" t="s">
        <v>7</v>
      </c>
      <c r="C17" s="2"/>
      <c r="D17" s="14">
        <v>5429047728.1289034</v>
      </c>
      <c r="E17" s="14">
        <v>5429047728.1289034</v>
      </c>
      <c r="F17" s="14">
        <v>5429047728.1289034</v>
      </c>
      <c r="G17" s="14">
        <v>5429047728.1289034</v>
      </c>
      <c r="H17" s="14">
        <v>5429047728.1289034</v>
      </c>
      <c r="I17" s="14">
        <v>5429047728.1289034</v>
      </c>
      <c r="J17" s="14">
        <v>5429047728.1289034</v>
      </c>
      <c r="K17" s="14">
        <v>5429047728.1289034</v>
      </c>
      <c r="L17" s="14">
        <v>5429047728.1289034</v>
      </c>
      <c r="M17" s="14">
        <v>5429047728.1289034</v>
      </c>
      <c r="N17" s="14">
        <v>5429047728.1289034</v>
      </c>
      <c r="O17" s="14">
        <v>5429047728.1289034</v>
      </c>
      <c r="P17" s="14">
        <v>5429047728.1289034</v>
      </c>
      <c r="Q17" s="14">
        <v>5429047728.1289034</v>
      </c>
      <c r="R17" s="14">
        <v>5429047728.1289034</v>
      </c>
      <c r="S17" s="14">
        <v>5429047728.1289034</v>
      </c>
      <c r="T17" s="14">
        <v>5429047728.1289034</v>
      </c>
      <c r="U17" s="14">
        <v>5429047728.1289034</v>
      </c>
      <c r="V17" s="14">
        <v>5429047728.1289034</v>
      </c>
      <c r="W17" s="14">
        <v>5429047728.1289034</v>
      </c>
      <c r="X17" s="14">
        <v>5429047728.1289034</v>
      </c>
    </row>
    <row r="18" spans="1:24">
      <c r="A18" s="8" t="s">
        <v>46</v>
      </c>
      <c r="B18" s="2" t="s">
        <v>62</v>
      </c>
      <c r="C18" s="2"/>
      <c r="D18" s="14">
        <v>8992155361.5026302</v>
      </c>
      <c r="E18" s="14">
        <v>8992155361.5026302</v>
      </c>
      <c r="F18" s="14">
        <v>8992155361.5026302</v>
      </c>
      <c r="G18" s="14">
        <v>8992155361.5026302</v>
      </c>
      <c r="H18" s="14">
        <v>8992155361.5026302</v>
      </c>
      <c r="I18" s="14">
        <v>8992155361.5026302</v>
      </c>
      <c r="J18" s="14">
        <v>8992155361.5026302</v>
      </c>
      <c r="K18" s="14">
        <v>8992155361.5026302</v>
      </c>
      <c r="L18" s="14">
        <v>8992155361.5026302</v>
      </c>
      <c r="M18" s="14">
        <v>8992155361.5026302</v>
      </c>
      <c r="N18" s="14">
        <v>8992155361.5026302</v>
      </c>
      <c r="O18" s="14">
        <v>8992155361.5026302</v>
      </c>
      <c r="P18" s="14">
        <v>8992155361.5026302</v>
      </c>
      <c r="Q18" s="14">
        <v>8992155361.5026302</v>
      </c>
      <c r="R18" s="14">
        <v>8992155361.5026302</v>
      </c>
      <c r="S18" s="14">
        <v>8992155361.5026302</v>
      </c>
      <c r="T18" s="14">
        <v>8992155361.5026302</v>
      </c>
      <c r="U18" s="14">
        <v>8992155361.5026302</v>
      </c>
      <c r="V18" s="14">
        <v>8992155361.5026302</v>
      </c>
      <c r="W18" s="14">
        <v>8992155361.5026302</v>
      </c>
      <c r="X18" s="14">
        <v>8992155361.5026302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1312474198.3804781</v>
      </c>
      <c r="E23" s="13">
        <f t="shared" ref="E23:X23" si="7">+E24+E25+E26+E27+E28+E29+E30+E31+E32+E33</f>
        <v>1276830486.07318</v>
      </c>
      <c r="F23" s="13">
        <f t="shared" si="7"/>
        <v>1241814874.3813145</v>
      </c>
      <c r="G23" s="13">
        <f t="shared" si="7"/>
        <v>1212694789.0505698</v>
      </c>
      <c r="H23" s="13">
        <f t="shared" si="7"/>
        <v>1172673526.7106807</v>
      </c>
      <c r="I23" s="13">
        <f t="shared" si="7"/>
        <v>1135543761.8672504</v>
      </c>
      <c r="J23" s="13">
        <f t="shared" si="7"/>
        <v>1100778751.9457102</v>
      </c>
      <c r="K23" s="13">
        <f t="shared" si="7"/>
        <v>1062685686.666667</v>
      </c>
      <c r="L23" s="13">
        <f t="shared" si="7"/>
        <v>1030513686.7826631</v>
      </c>
      <c r="M23" s="13">
        <f t="shared" si="7"/>
        <v>998592288.66898429</v>
      </c>
      <c r="N23" s="13">
        <f t="shared" si="7"/>
        <v>966713987.67504287</v>
      </c>
      <c r="O23" s="13">
        <f t="shared" si="7"/>
        <v>940042457.22123301</v>
      </c>
      <c r="P23" s="13">
        <f t="shared" si="7"/>
        <v>910097141.85699725</v>
      </c>
      <c r="Q23" s="13">
        <f t="shared" si="7"/>
        <v>873980957.42220688</v>
      </c>
      <c r="R23" s="13">
        <f t="shared" si="7"/>
        <v>850643339.54371011</v>
      </c>
      <c r="S23" s="13">
        <f t="shared" si="7"/>
        <v>828059080.06868887</v>
      </c>
      <c r="T23" s="13">
        <f t="shared" si="7"/>
        <v>804375816.10704446</v>
      </c>
      <c r="U23" s="13">
        <f t="shared" si="7"/>
        <v>781128910.48274171</v>
      </c>
      <c r="V23" s="13">
        <f t="shared" si="7"/>
        <v>766171017.55460799</v>
      </c>
      <c r="W23" s="13">
        <f t="shared" si="7"/>
        <v>766171017.55460799</v>
      </c>
      <c r="X23" s="13">
        <f t="shared" si="7"/>
        <v>766171017.55460799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1312474198.3804781</v>
      </c>
      <c r="E29" s="11">
        <v>1276830486.07318</v>
      </c>
      <c r="F29" s="11">
        <v>1241814874.3813145</v>
      </c>
      <c r="G29" s="11">
        <v>1212694789.0505698</v>
      </c>
      <c r="H29" s="11">
        <v>1172673526.7106807</v>
      </c>
      <c r="I29" s="11">
        <v>1135543761.8672504</v>
      </c>
      <c r="J29" s="11">
        <v>1100778751.9457102</v>
      </c>
      <c r="K29" s="11">
        <v>1062685686.666667</v>
      </c>
      <c r="L29" s="11">
        <v>1030513686.7826631</v>
      </c>
      <c r="M29" s="11">
        <v>998592288.66898429</v>
      </c>
      <c r="N29" s="11">
        <v>966713987.67504287</v>
      </c>
      <c r="O29" s="11">
        <v>940042457.22123301</v>
      </c>
      <c r="P29" s="11">
        <v>910097141.85699725</v>
      </c>
      <c r="Q29" s="11">
        <v>873980957.42220688</v>
      </c>
      <c r="R29" s="11">
        <v>850643339.54371011</v>
      </c>
      <c r="S29" s="11">
        <v>828059080.06868887</v>
      </c>
      <c r="T29" s="11">
        <v>804375816.10704446</v>
      </c>
      <c r="U29" s="11">
        <v>781128910.48274171</v>
      </c>
      <c r="V29" s="11">
        <v>766171017.55460799</v>
      </c>
      <c r="W29" s="11">
        <v>766171017.55460799</v>
      </c>
      <c r="X29" s="11">
        <v>766171017.55460799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15678147409.04191</v>
      </c>
      <c r="E35" s="11">
        <v>15798401655.65424</v>
      </c>
      <c r="F35" s="11">
        <v>17459303572.94561</v>
      </c>
      <c r="G35" s="11">
        <v>18720336688.102379</v>
      </c>
      <c r="H35" s="11">
        <v>19151501239.955891</v>
      </c>
      <c r="I35" s="11">
        <v>20203640025.700481</v>
      </c>
      <c r="J35" s="11">
        <v>21644422103.353291</v>
      </c>
      <c r="K35" s="11">
        <v>23376901048.222649</v>
      </c>
      <c r="L35" s="11">
        <v>25015774341.683231</v>
      </c>
      <c r="M35" s="11">
        <v>26695658507.16811</v>
      </c>
      <c r="N35" s="11">
        <v>28205726430.72216</v>
      </c>
      <c r="O35" s="11">
        <v>28716045549.553909</v>
      </c>
      <c r="P35" s="11">
        <v>30378176257.01828</v>
      </c>
      <c r="Q35" s="11">
        <v>30301197672.638081</v>
      </c>
      <c r="R35" s="11">
        <v>30698749693.30064</v>
      </c>
      <c r="S35" s="11">
        <v>33542298152.62867</v>
      </c>
      <c r="T35" s="11">
        <v>37121648727.536301</v>
      </c>
      <c r="U35" s="11">
        <v>40267581968.606583</v>
      </c>
      <c r="V35" s="11">
        <v>42383917043.668442</v>
      </c>
      <c r="W35" s="11">
        <v>43847854136.143959</v>
      </c>
      <c r="X35" s="11">
        <v>47246598155.413979</v>
      </c>
    </row>
    <row r="36" spans="1:24" ht="15.75">
      <c r="A36" s="25">
        <v>5</v>
      </c>
      <c r="B36" s="9" t="s">
        <v>9</v>
      </c>
      <c r="C36" s="10"/>
      <c r="D36" s="11">
        <v>7194665.9999999981</v>
      </c>
      <c r="E36" s="11">
        <v>7339825.9999999991</v>
      </c>
      <c r="F36" s="11">
        <v>7485619</v>
      </c>
      <c r="G36" s="11">
        <v>7631075.9999999991</v>
      </c>
      <c r="H36" s="11">
        <v>7774932</v>
      </c>
      <c r="I36" s="11">
        <v>7916309.0000000028</v>
      </c>
      <c r="J36" s="11">
        <v>8054767.9999999991</v>
      </c>
      <c r="K36" s="11">
        <v>8190619.9999999991</v>
      </c>
      <c r="L36" s="11">
        <v>8324680</v>
      </c>
      <c r="M36" s="11">
        <v>8458163.9999999981</v>
      </c>
      <c r="N36" s="11">
        <v>8591967</v>
      </c>
      <c r="O36" s="11">
        <v>8726256</v>
      </c>
      <c r="P36" s="11">
        <v>8860760</v>
      </c>
      <c r="Q36" s="11">
        <v>8995398.0000000019</v>
      </c>
      <c r="R36" s="11">
        <v>9129965</v>
      </c>
      <c r="S36" s="11">
        <v>9264266.9999999981</v>
      </c>
      <c r="T36" s="11">
        <v>9398285.0000000037</v>
      </c>
      <c r="U36" s="11">
        <v>9531954</v>
      </c>
      <c r="V36" s="11">
        <v>9664947.9999999963</v>
      </c>
      <c r="W36" s="11">
        <v>9796851.9999999981</v>
      </c>
      <c r="X36" s="11">
        <v>9927320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36613.078866743461</v>
      </c>
      <c r="E39" s="11">
        <f t="shared" si="8"/>
        <v>36820.702798196406</v>
      </c>
      <c r="F39" s="11">
        <f t="shared" si="8"/>
        <v>37061.194864284684</v>
      </c>
      <c r="G39" s="11">
        <f t="shared" si="8"/>
        <v>37324.609402796188</v>
      </c>
      <c r="H39" s="11">
        <f t="shared" si="8"/>
        <v>37652.753594583854</v>
      </c>
      <c r="I39" s="11">
        <f t="shared" si="8"/>
        <v>37993.539358524482</v>
      </c>
      <c r="J39" s="11">
        <f t="shared" si="8"/>
        <v>38341.582300482056</v>
      </c>
      <c r="K39" s="11">
        <f t="shared" si="8"/>
        <v>38769.706369543659</v>
      </c>
      <c r="L39" s="11">
        <f t="shared" si="8"/>
        <v>38366.87160393221</v>
      </c>
      <c r="M39" s="11">
        <f t="shared" si="8"/>
        <v>38888.030889832655</v>
      </c>
      <c r="N39" s="11">
        <f t="shared" si="8"/>
        <v>39481.184303444206</v>
      </c>
      <c r="O39" s="11">
        <f t="shared" si="8"/>
        <v>40085.334327928038</v>
      </c>
      <c r="P39" s="11">
        <f t="shared" si="8"/>
        <v>40667.788053066251</v>
      </c>
      <c r="Q39" s="11">
        <f t="shared" si="8"/>
        <v>41043.159931042421</v>
      </c>
      <c r="R39" s="11">
        <f t="shared" si="8"/>
        <v>41426.05629325172</v>
      </c>
      <c r="S39" s="11">
        <f t="shared" si="8"/>
        <v>41863.987519746195</v>
      </c>
      <c r="T39" s="11">
        <f t="shared" si="8"/>
        <v>42400.63482133099</v>
      </c>
      <c r="U39" s="11">
        <f t="shared" si="8"/>
        <v>43011.735814227883</v>
      </c>
      <c r="V39" s="11">
        <f t="shared" si="8"/>
        <v>43636.530856549187</v>
      </c>
      <c r="W39" s="11">
        <f t="shared" si="8"/>
        <v>44119.224391679229</v>
      </c>
      <c r="X39" s="11">
        <f t="shared" si="8"/>
        <v>44689.889896482891</v>
      </c>
    </row>
    <row r="40" spans="1:24" ht="15.75">
      <c r="B40" s="20" t="s">
        <v>5</v>
      </c>
      <c r="C40" s="7"/>
      <c r="D40" s="11">
        <f t="shared" ref="D40:X40" si="9">+D8/D36</f>
        <v>4568.7689982404645</v>
      </c>
      <c r="E40" s="11">
        <f t="shared" si="9"/>
        <v>4580.5000428559179</v>
      </c>
      <c r="F40" s="11">
        <f t="shared" si="9"/>
        <v>4643.2635153545634</v>
      </c>
      <c r="G40" s="11">
        <f t="shared" si="9"/>
        <v>4741.3980861284526</v>
      </c>
      <c r="H40" s="11">
        <f t="shared" si="9"/>
        <v>4878.3278800364778</v>
      </c>
      <c r="I40" s="11">
        <f t="shared" si="9"/>
        <v>5013.9983387635348</v>
      </c>
      <c r="J40" s="11">
        <f t="shared" si="9"/>
        <v>5184.3714220378542</v>
      </c>
      <c r="K40" s="11">
        <f t="shared" si="9"/>
        <v>5425.7540906361655</v>
      </c>
      <c r="L40" s="11">
        <f t="shared" si="9"/>
        <v>5838.5709334594958</v>
      </c>
      <c r="M40" s="11">
        <f t="shared" si="9"/>
        <v>6155.615064448074</v>
      </c>
      <c r="N40" s="11">
        <f t="shared" si="9"/>
        <v>6531.1064886843023</v>
      </c>
      <c r="O40" s="11">
        <f t="shared" si="9"/>
        <v>6847.857112837698</v>
      </c>
      <c r="P40" s="11">
        <f t="shared" si="9"/>
        <v>7171.8908392519133</v>
      </c>
      <c r="Q40" s="11">
        <f t="shared" si="9"/>
        <v>7330.4644709596796</v>
      </c>
      <c r="R40" s="11">
        <f t="shared" si="9"/>
        <v>7464.1083678205587</v>
      </c>
      <c r="S40" s="11">
        <f t="shared" si="9"/>
        <v>7654.2153369534662</v>
      </c>
      <c r="T40" s="11">
        <f t="shared" si="9"/>
        <v>7951.9544183732469</v>
      </c>
      <c r="U40" s="11">
        <f t="shared" si="9"/>
        <v>8312.8460733082138</v>
      </c>
      <c r="V40" s="11">
        <f t="shared" si="9"/>
        <v>8717.0648755290622</v>
      </c>
      <c r="W40" s="11">
        <f t="shared" si="9"/>
        <v>8966.950635850817</v>
      </c>
      <c r="X40" s="11">
        <f t="shared" si="9"/>
        <v>9320.573480902498</v>
      </c>
    </row>
    <row r="41" spans="1:24" ht="15.75">
      <c r="B41" s="20" t="s">
        <v>38</v>
      </c>
      <c r="C41" s="7"/>
      <c r="D41" s="37">
        <f>+D9/D36</f>
        <v>27819.176790430873</v>
      </c>
      <c r="E41" s="37">
        <f t="shared" ref="E41:X41" si="10">+E9/E36</f>
        <v>28087.816146981451</v>
      </c>
      <c r="F41" s="37">
        <f t="shared" si="10"/>
        <v>28328.048337443503</v>
      </c>
      <c r="G41" s="37">
        <f t="shared" si="10"/>
        <v>28575.102120372132</v>
      </c>
      <c r="H41" s="37">
        <f t="shared" si="10"/>
        <v>28845.624198226615</v>
      </c>
      <c r="I41" s="37">
        <f t="shared" si="10"/>
        <v>29125.594077309943</v>
      </c>
      <c r="J41" s="37">
        <f t="shared" si="10"/>
        <v>29388.107627299793</v>
      </c>
      <c r="K41" s="37">
        <f t="shared" si="10"/>
        <v>29670.100483742899</v>
      </c>
      <c r="L41" s="37">
        <f t="shared" si="10"/>
        <v>28910.568722736225</v>
      </c>
      <c r="M41" s="37">
        <f t="shared" si="10"/>
        <v>29197.989163477261</v>
      </c>
      <c r="N41" s="37">
        <f t="shared" si="10"/>
        <v>29475.741810981082</v>
      </c>
      <c r="O41" s="37">
        <f t="shared" si="10"/>
        <v>29819.664494385637</v>
      </c>
      <c r="P41" s="37">
        <f t="shared" si="10"/>
        <v>30133.345531389637</v>
      </c>
      <c r="Q41" s="37">
        <f t="shared" si="10"/>
        <v>30435.174552074215</v>
      </c>
      <c r="R41" s="37">
        <f t="shared" si="10"/>
        <v>30735.290714480234</v>
      </c>
      <c r="S41" s="37">
        <f t="shared" si="10"/>
        <v>31032.328879020872</v>
      </c>
      <c r="T41" s="37">
        <f t="shared" si="10"/>
        <v>31319.066874580712</v>
      </c>
      <c r="U41" s="37">
        <f t="shared" si="10"/>
        <v>31615.602413482015</v>
      </c>
      <c r="V41" s="37">
        <f t="shared" si="10"/>
        <v>31892.05419557869</v>
      </c>
      <c r="W41" s="37">
        <f t="shared" si="10"/>
        <v>32165.622790714453</v>
      </c>
      <c r="X41" s="37">
        <f t="shared" si="10"/>
        <v>32421.916968309768</v>
      </c>
    </row>
    <row r="42" spans="1:24" ht="15.75">
      <c r="B42" s="20" t="s">
        <v>10</v>
      </c>
      <c r="C42" s="9"/>
      <c r="D42" s="11">
        <f t="shared" ref="D42:X42" si="11">+D10/D36</f>
        <v>4225.13307807212</v>
      </c>
      <c r="E42" s="11">
        <f t="shared" si="11"/>
        <v>4152.3866083590319</v>
      </c>
      <c r="F42" s="11">
        <f t="shared" si="11"/>
        <v>4089.8830114866169</v>
      </c>
      <c r="G42" s="11">
        <f t="shared" si="11"/>
        <v>4008.1091962956075</v>
      </c>
      <c r="H42" s="11">
        <f t="shared" si="11"/>
        <v>3928.8015163207606</v>
      </c>
      <c r="I42" s="11">
        <f t="shared" si="11"/>
        <v>3853.9469424510035</v>
      </c>
      <c r="J42" s="11">
        <f t="shared" si="11"/>
        <v>3769.1032511444059</v>
      </c>
      <c r="K42" s="11">
        <f t="shared" si="11"/>
        <v>3673.8517951645977</v>
      </c>
      <c r="L42" s="11">
        <f t="shared" si="11"/>
        <v>3617.7319477364899</v>
      </c>
      <c r="M42" s="11">
        <f t="shared" si="11"/>
        <v>3534.4266619073214</v>
      </c>
      <c r="N42" s="11">
        <f t="shared" si="11"/>
        <v>3474.3360037788248</v>
      </c>
      <c r="O42" s="11">
        <f t="shared" si="11"/>
        <v>3417.8127207047023</v>
      </c>
      <c r="P42" s="11">
        <f t="shared" si="11"/>
        <v>3362.5516824247015</v>
      </c>
      <c r="Q42" s="11">
        <f t="shared" si="11"/>
        <v>3277.5209080085292</v>
      </c>
      <c r="R42" s="11">
        <f t="shared" si="11"/>
        <v>3226.6572109509307</v>
      </c>
      <c r="S42" s="11">
        <f t="shared" si="11"/>
        <v>3177.4433037718577</v>
      </c>
      <c r="T42" s="11">
        <f t="shared" si="11"/>
        <v>3129.6135283770323</v>
      </c>
      <c r="U42" s="11">
        <f t="shared" si="11"/>
        <v>3083.2873274376529</v>
      </c>
      <c r="V42" s="11">
        <f t="shared" si="11"/>
        <v>3027.4117854414335</v>
      </c>
      <c r="W42" s="11">
        <f t="shared" si="11"/>
        <v>2986.6509651139577</v>
      </c>
      <c r="X42" s="11">
        <f t="shared" si="11"/>
        <v>2947.3994472706231</v>
      </c>
    </row>
    <row r="43" spans="1:24" ht="15.75">
      <c r="B43" s="26" t="s">
        <v>32</v>
      </c>
      <c r="C43" s="9"/>
      <c r="D43" s="11">
        <f t="shared" ref="D43:X43" si="12">+D11/D36</f>
        <v>4042.7098497554089</v>
      </c>
      <c r="E43" s="11">
        <f t="shared" si="12"/>
        <v>3978.4273774354128</v>
      </c>
      <c r="F43" s="11">
        <f t="shared" si="12"/>
        <v>3923.9895998153424</v>
      </c>
      <c r="G43" s="11">
        <f t="shared" si="12"/>
        <v>3849.1938888015434</v>
      </c>
      <c r="H43" s="11">
        <f t="shared" si="12"/>
        <v>3777.9740201174909</v>
      </c>
      <c r="I43" s="11">
        <f t="shared" si="12"/>
        <v>3710.5033550585395</v>
      </c>
      <c r="J43" s="11">
        <f t="shared" si="12"/>
        <v>3632.4414935437262</v>
      </c>
      <c r="K43" s="11">
        <f t="shared" si="12"/>
        <v>3544.107564976081</v>
      </c>
      <c r="L43" s="11">
        <f t="shared" si="12"/>
        <v>3493.9417615932794</v>
      </c>
      <c r="M43" s="11">
        <f t="shared" si="12"/>
        <v>3416.3641262708661</v>
      </c>
      <c r="N43" s="11">
        <f t="shared" si="12"/>
        <v>3361.8223049162661</v>
      </c>
      <c r="O43" s="11">
        <f t="shared" si="12"/>
        <v>3310.0869724317622</v>
      </c>
      <c r="P43" s="11">
        <f t="shared" si="12"/>
        <v>3259.840725141466</v>
      </c>
      <c r="Q43" s="11">
        <f t="shared" si="12"/>
        <v>3180.3622322698675</v>
      </c>
      <c r="R43" s="11">
        <f t="shared" si="12"/>
        <v>3133.4867180143524</v>
      </c>
      <c r="S43" s="11">
        <f t="shared" si="12"/>
        <v>3088.0612641492212</v>
      </c>
      <c r="T43" s="11">
        <f t="shared" si="12"/>
        <v>3044.0260178783569</v>
      </c>
      <c r="U43" s="11">
        <f t="shared" si="12"/>
        <v>3001.3388716978602</v>
      </c>
      <c r="V43" s="11">
        <f t="shared" si="12"/>
        <v>2948.1386204378964</v>
      </c>
      <c r="W43" s="11">
        <f t="shared" si="12"/>
        <v>2908.4451274066405</v>
      </c>
      <c r="X43" s="11">
        <f t="shared" si="12"/>
        <v>2870.221415580841</v>
      </c>
    </row>
    <row r="44" spans="1:24" ht="15.75">
      <c r="B44" s="26" t="s">
        <v>33</v>
      </c>
      <c r="C44" s="9"/>
      <c r="D44" s="11">
        <f t="shared" ref="D44:X44" si="13">+D12/D36</f>
        <v>182.42322831671109</v>
      </c>
      <c r="E44" s="11">
        <f t="shared" si="13"/>
        <v>173.95923092361863</v>
      </c>
      <c r="F44" s="11">
        <f t="shared" si="13"/>
        <v>165.89341167127455</v>
      </c>
      <c r="G44" s="11">
        <f t="shared" si="13"/>
        <v>158.91530749406374</v>
      </c>
      <c r="H44" s="11">
        <f t="shared" si="13"/>
        <v>150.82749620326979</v>
      </c>
      <c r="I44" s="11">
        <f t="shared" si="13"/>
        <v>143.44358739246408</v>
      </c>
      <c r="J44" s="11">
        <f t="shared" si="13"/>
        <v>136.66175760067955</v>
      </c>
      <c r="K44" s="11">
        <f t="shared" si="13"/>
        <v>129.74423018851653</v>
      </c>
      <c r="L44" s="11">
        <f t="shared" si="13"/>
        <v>123.79018614321069</v>
      </c>
      <c r="M44" s="11">
        <f t="shared" si="13"/>
        <v>118.06253563645544</v>
      </c>
      <c r="N44" s="11">
        <f t="shared" si="13"/>
        <v>112.51369886255881</v>
      </c>
      <c r="O44" s="11">
        <f t="shared" si="13"/>
        <v>107.72574827294008</v>
      </c>
      <c r="P44" s="11">
        <f t="shared" si="13"/>
        <v>102.71095728323499</v>
      </c>
      <c r="Q44" s="11">
        <f t="shared" si="13"/>
        <v>97.158675738661785</v>
      </c>
      <c r="R44" s="11">
        <f t="shared" si="13"/>
        <v>93.170492936578626</v>
      </c>
      <c r="S44" s="11">
        <f t="shared" si="13"/>
        <v>89.382039622637066</v>
      </c>
      <c r="T44" s="11">
        <f t="shared" si="13"/>
        <v>85.587510498675471</v>
      </c>
      <c r="U44" s="11">
        <f t="shared" si="13"/>
        <v>81.948455739792877</v>
      </c>
      <c r="V44" s="11">
        <f t="shared" si="13"/>
        <v>79.273165003537343</v>
      </c>
      <c r="W44" s="11">
        <f t="shared" si="13"/>
        <v>78.205837707317428</v>
      </c>
      <c r="X44" s="11">
        <f t="shared" si="13"/>
        <v>77.178031689782131</v>
      </c>
    </row>
    <row r="45" spans="1:24" ht="15.75">
      <c r="B45" s="10" t="s">
        <v>31</v>
      </c>
      <c r="C45" s="9"/>
      <c r="D45" s="11">
        <f t="shared" ref="D45:X45" si="14">+D13/D36</f>
        <v>2038.280027769018</v>
      </c>
      <c r="E45" s="11">
        <f t="shared" si="14"/>
        <v>2013.6392353688932</v>
      </c>
      <c r="F45" s="11">
        <f t="shared" si="14"/>
        <v>1997.4684811701727</v>
      </c>
      <c r="G45" s="11">
        <f t="shared" si="14"/>
        <v>1959.3944568955401</v>
      </c>
      <c r="H45" s="11">
        <f t="shared" si="14"/>
        <v>1923.1406801433875</v>
      </c>
      <c r="I45" s="11">
        <f t="shared" si="14"/>
        <v>1888.7953987835217</v>
      </c>
      <c r="J45" s="11">
        <f t="shared" si="14"/>
        <v>1842.0481402365256</v>
      </c>
      <c r="K45" s="11">
        <f t="shared" si="14"/>
        <v>1783.4101953469767</v>
      </c>
      <c r="L45" s="11">
        <f t="shared" si="14"/>
        <v>1761.5985256212618</v>
      </c>
      <c r="M45" s="11">
        <f t="shared" si="14"/>
        <v>1711.3601691908734</v>
      </c>
      <c r="N45" s="11">
        <f t="shared" si="14"/>
        <v>1683.3704335774289</v>
      </c>
      <c r="O45" s="11">
        <f t="shared" si="14"/>
        <v>1657.4649212758554</v>
      </c>
      <c r="P45" s="11">
        <f t="shared" si="14"/>
        <v>1632.3050408850891</v>
      </c>
      <c r="Q45" s="11">
        <f t="shared" si="14"/>
        <v>1577.186576269818</v>
      </c>
      <c r="R45" s="11">
        <f t="shared" si="14"/>
        <v>1553.9403462997252</v>
      </c>
      <c r="S45" s="11">
        <f t="shared" si="14"/>
        <v>1531.4132217696633</v>
      </c>
      <c r="T45" s="11">
        <f t="shared" si="14"/>
        <v>1509.5755208321907</v>
      </c>
      <c r="U45" s="11">
        <f t="shared" si="14"/>
        <v>1488.4063617810546</v>
      </c>
      <c r="V45" s="11">
        <f t="shared" si="14"/>
        <v>1456.0247374008079</v>
      </c>
      <c r="W45" s="11">
        <f t="shared" si="14"/>
        <v>1436.4209415118714</v>
      </c>
      <c r="X45" s="11">
        <f t="shared" si="14"/>
        <v>1417.5430401853127</v>
      </c>
    </row>
    <row r="46" spans="1:24" ht="15.75">
      <c r="B46" s="10" t="s">
        <v>11</v>
      </c>
      <c r="C46" s="9"/>
      <c r="D46" s="11">
        <f t="shared" ref="D46:X46" si="15">+D16/D36</f>
        <v>2004.4298219863908</v>
      </c>
      <c r="E46" s="11">
        <f t="shared" si="15"/>
        <v>1964.7881420665199</v>
      </c>
      <c r="F46" s="11">
        <f t="shared" si="15"/>
        <v>1926.5211186451695</v>
      </c>
      <c r="G46" s="11">
        <f t="shared" si="15"/>
        <v>1889.7994319060033</v>
      </c>
      <c r="H46" s="11">
        <f t="shared" si="15"/>
        <v>1854.8333399741032</v>
      </c>
      <c r="I46" s="11">
        <f t="shared" si="15"/>
        <v>1821.7079562750178</v>
      </c>
      <c r="J46" s="11">
        <f t="shared" si="15"/>
        <v>1790.3933533072009</v>
      </c>
      <c r="K46" s="11">
        <f t="shared" si="15"/>
        <v>1760.6973696291045</v>
      </c>
      <c r="L46" s="11">
        <f t="shared" si="15"/>
        <v>1732.3432359720175</v>
      </c>
      <c r="M46" s="11">
        <f t="shared" si="15"/>
        <v>1705.0039570799925</v>
      </c>
      <c r="N46" s="11">
        <f t="shared" si="15"/>
        <v>1678.4518713388372</v>
      </c>
      <c r="O46" s="11">
        <f t="shared" si="15"/>
        <v>1652.6220511559063</v>
      </c>
      <c r="P46" s="11">
        <f t="shared" si="15"/>
        <v>1627.535684256377</v>
      </c>
      <c r="Q46" s="11">
        <f t="shared" si="15"/>
        <v>1603.1756560000492</v>
      </c>
      <c r="R46" s="11">
        <f t="shared" si="15"/>
        <v>1579.546371714627</v>
      </c>
      <c r="S46" s="11">
        <f t="shared" si="15"/>
        <v>1556.6480423795576</v>
      </c>
      <c r="T46" s="11">
        <f t="shared" si="15"/>
        <v>1534.4504970461662</v>
      </c>
      <c r="U46" s="11">
        <f t="shared" si="15"/>
        <v>1512.9325099168057</v>
      </c>
      <c r="V46" s="11">
        <f t="shared" si="15"/>
        <v>1492.1138830370883</v>
      </c>
      <c r="W46" s="11">
        <f t="shared" si="15"/>
        <v>1472.0241858947688</v>
      </c>
      <c r="X46" s="11">
        <f t="shared" si="15"/>
        <v>1452.6783753955281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182.42322831671109</v>
      </c>
      <c r="E48" s="11">
        <f t="shared" si="17"/>
        <v>173.95923092361863</v>
      </c>
      <c r="F48" s="11">
        <f t="shared" si="17"/>
        <v>165.89341167127455</v>
      </c>
      <c r="G48" s="11">
        <f t="shared" si="17"/>
        <v>158.91530749406374</v>
      </c>
      <c r="H48" s="11">
        <f t="shared" si="17"/>
        <v>150.82749620326979</v>
      </c>
      <c r="I48" s="11">
        <f t="shared" si="17"/>
        <v>143.44358739246408</v>
      </c>
      <c r="J48" s="11">
        <f t="shared" si="17"/>
        <v>136.66175760067955</v>
      </c>
      <c r="K48" s="11">
        <f t="shared" si="17"/>
        <v>129.74423018851653</v>
      </c>
      <c r="L48" s="11">
        <f t="shared" si="17"/>
        <v>123.79018614321069</v>
      </c>
      <c r="M48" s="11">
        <f t="shared" si="17"/>
        <v>118.06253563645544</v>
      </c>
      <c r="N48" s="11">
        <f t="shared" si="17"/>
        <v>112.51369886255881</v>
      </c>
      <c r="O48" s="11">
        <f t="shared" si="17"/>
        <v>107.72574827294008</v>
      </c>
      <c r="P48" s="11">
        <f t="shared" si="17"/>
        <v>102.71095728323499</v>
      </c>
      <c r="Q48" s="11">
        <f t="shared" si="17"/>
        <v>97.158675738661785</v>
      </c>
      <c r="R48" s="11">
        <f t="shared" si="17"/>
        <v>93.170492936578626</v>
      </c>
      <c r="S48" s="11">
        <f t="shared" si="17"/>
        <v>89.382039622637066</v>
      </c>
      <c r="T48" s="11">
        <f t="shared" si="17"/>
        <v>85.587510498675471</v>
      </c>
      <c r="U48" s="11">
        <f t="shared" si="17"/>
        <v>81.948455739792877</v>
      </c>
      <c r="V48" s="11">
        <f t="shared" si="17"/>
        <v>79.273165003537343</v>
      </c>
      <c r="W48" s="11">
        <f t="shared" si="17"/>
        <v>78.205837707317428</v>
      </c>
      <c r="X48" s="11">
        <f t="shared" si="17"/>
        <v>77.178031689782131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2179.1348492121683</v>
      </c>
      <c r="E50" s="11">
        <f t="shared" ref="E50:X50" si="18">+E35/E36</f>
        <v>2152.4218224865604</v>
      </c>
      <c r="F50" s="11">
        <f t="shared" si="18"/>
        <v>2332.3794028183388</v>
      </c>
      <c r="G50" s="11">
        <f t="shared" si="18"/>
        <v>2453.1713074410977</v>
      </c>
      <c r="H50" s="11">
        <f t="shared" si="18"/>
        <v>2463.2371369879365</v>
      </c>
      <c r="I50" s="11">
        <f t="shared" si="18"/>
        <v>2552.1540437216981</v>
      </c>
      <c r="J50" s="11">
        <f t="shared" si="18"/>
        <v>2687.1564895914189</v>
      </c>
      <c r="K50" s="11">
        <f t="shared" si="18"/>
        <v>2854.106410530906</v>
      </c>
      <c r="L50" s="11">
        <f t="shared" si="18"/>
        <v>3005.0133268405789</v>
      </c>
      <c r="M50" s="11">
        <f t="shared" si="18"/>
        <v>3156.2001525588907</v>
      </c>
      <c r="N50" s="11">
        <f t="shared" si="18"/>
        <v>3282.8019975777561</v>
      </c>
      <c r="O50" s="11">
        <f t="shared" si="18"/>
        <v>3290.7635931783238</v>
      </c>
      <c r="P50" s="11">
        <f t="shared" si="18"/>
        <v>3428.3939816695497</v>
      </c>
      <c r="Q50" s="11">
        <f t="shared" si="18"/>
        <v>3368.5221790784658</v>
      </c>
      <c r="R50" s="11">
        <f t="shared" si="18"/>
        <v>3362.4170183895162</v>
      </c>
      <c r="S50" s="11">
        <f t="shared" si="18"/>
        <v>3620.6100442300158</v>
      </c>
      <c r="T50" s="11">
        <f t="shared" si="18"/>
        <v>3949.8322010384113</v>
      </c>
      <c r="U50" s="11">
        <f t="shared" si="18"/>
        <v>4224.4834551873182</v>
      </c>
      <c r="V50" s="11">
        <f t="shared" si="18"/>
        <v>4385.322822602714</v>
      </c>
      <c r="W50" s="11">
        <f t="shared" si="18"/>
        <v>4475.7085374101771</v>
      </c>
      <c r="X50" s="11">
        <f t="shared" si="18"/>
        <v>4759.2500448674946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0.56707585889896883</v>
      </c>
      <c r="F53" s="32">
        <f>IFERROR(((F39/$D39)-1)*100,0)</f>
        <v>1.2239232848244797</v>
      </c>
      <c r="G53" s="32">
        <f>IFERROR(((G39/$D39)-1)*100,0)</f>
        <v>1.9433780443387505</v>
      </c>
      <c r="H53" s="32">
        <f t="shared" ref="H53:X53" si="19">IFERROR(((H39/$D39)-1)*100,0)</f>
        <v>2.8396266034451223</v>
      </c>
      <c r="I53" s="32">
        <f t="shared" si="19"/>
        <v>3.7704026389185463</v>
      </c>
      <c r="J53" s="32">
        <f t="shared" si="19"/>
        <v>4.720999946575466</v>
      </c>
      <c r="K53" s="32">
        <f t="shared" si="19"/>
        <v>5.8903199882463619</v>
      </c>
      <c r="L53" s="32">
        <f t="shared" si="19"/>
        <v>4.7900717215611177</v>
      </c>
      <c r="M53" s="32">
        <f t="shared" si="19"/>
        <v>6.2134955417682436</v>
      </c>
      <c r="N53" s="32">
        <f t="shared" si="19"/>
        <v>7.8335543621979253</v>
      </c>
      <c r="O53" s="32">
        <f t="shared" si="19"/>
        <v>9.4836478347591466</v>
      </c>
      <c r="P53" s="32">
        <f t="shared" si="19"/>
        <v>11.074482976644129</v>
      </c>
      <c r="Q53" s="32">
        <f t="shared" si="19"/>
        <v>12.099722835172177</v>
      </c>
      <c r="R53" s="32">
        <f t="shared" si="19"/>
        <v>13.145514049844099</v>
      </c>
      <c r="S53" s="32">
        <f t="shared" si="19"/>
        <v>14.341620031775747</v>
      </c>
      <c r="T53" s="32">
        <f t="shared" si="19"/>
        <v>15.807345718320631</v>
      </c>
      <c r="U53" s="32">
        <f t="shared" si="19"/>
        <v>17.476424123666035</v>
      </c>
      <c r="V53" s="32">
        <f t="shared" si="19"/>
        <v>19.182904599113893</v>
      </c>
      <c r="W53" s="32">
        <f t="shared" si="19"/>
        <v>20.501268282449136</v>
      </c>
      <c r="X53" s="32">
        <f t="shared" si="19"/>
        <v>22.059906677435404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0.25676598269623874</v>
      </c>
      <c r="F54" s="32">
        <f t="shared" ref="F54:I54" si="21">IFERROR(((F40/$D40)-1)*100,0)</f>
        <v>1.6305161662318435</v>
      </c>
      <c r="G54" s="32">
        <f t="shared" si="21"/>
        <v>3.7784595359159345</v>
      </c>
      <c r="H54" s="32">
        <f t="shared" si="21"/>
        <v>6.7755424254373864</v>
      </c>
      <c r="I54" s="32">
        <f t="shared" si="21"/>
        <v>9.7450613216500503</v>
      </c>
      <c r="J54" s="32">
        <f t="shared" ref="J54:X54" si="22">IFERROR(((J40/$D40)-1)*100,0)</f>
        <v>13.474142028946346</v>
      </c>
      <c r="K54" s="32">
        <f t="shared" si="22"/>
        <v>18.757461642857077</v>
      </c>
      <c r="L54" s="32">
        <f t="shared" si="22"/>
        <v>27.793086840417192</v>
      </c>
      <c r="M54" s="32">
        <f t="shared" si="22"/>
        <v>34.732464408218931</v>
      </c>
      <c r="N54" s="32">
        <f t="shared" si="22"/>
        <v>42.951120776725162</v>
      </c>
      <c r="O54" s="32">
        <f t="shared" si="22"/>
        <v>49.884074145025956</v>
      </c>
      <c r="P54" s="32">
        <f t="shared" si="22"/>
        <v>56.976438117444104</v>
      </c>
      <c r="Q54" s="32">
        <f t="shared" si="22"/>
        <v>60.447255568902825</v>
      </c>
      <c r="R54" s="32">
        <f t="shared" si="22"/>
        <v>63.372417618293994</v>
      </c>
      <c r="S54" s="32">
        <f t="shared" si="22"/>
        <v>67.533428367712972</v>
      </c>
      <c r="T54" s="32">
        <f t="shared" si="22"/>
        <v>74.050262147981712</v>
      </c>
      <c r="U54" s="32">
        <f t="shared" si="22"/>
        <v>81.949362651289164</v>
      </c>
      <c r="V54" s="32">
        <f t="shared" si="22"/>
        <v>90.796796224238946</v>
      </c>
      <c r="W54" s="32">
        <f t="shared" si="22"/>
        <v>96.266229246963263</v>
      </c>
      <c r="X54" s="39">
        <f t="shared" si="22"/>
        <v>104.00623197390937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0.96566249452423314</v>
      </c>
      <c r="F55" s="32">
        <f t="shared" ref="F55:I55" si="23">IFERROR(((F41/$D41)-1)*100,0)</f>
        <v>1.8292113776266383</v>
      </c>
      <c r="G55" s="32">
        <f t="shared" si="23"/>
        <v>2.7172814481026597</v>
      </c>
      <c r="H55" s="32">
        <f t="shared" si="23"/>
        <v>3.6897116529660101</v>
      </c>
      <c r="I55" s="32">
        <f t="shared" si="23"/>
        <v>4.6961033272862496</v>
      </c>
      <c r="J55" s="32">
        <f t="shared" ref="J55:X55" si="24">IFERROR(((J41/$D41)-1)*100,0)</f>
        <v>5.63974573614483</v>
      </c>
      <c r="K55" s="32">
        <f t="shared" si="24"/>
        <v>6.6534092912077014</v>
      </c>
      <c r="L55" s="32">
        <f t="shared" si="24"/>
        <v>3.9231640121024869</v>
      </c>
      <c r="M55" s="32">
        <f t="shared" si="24"/>
        <v>4.9563377932903663</v>
      </c>
      <c r="N55" s="32">
        <f t="shared" si="24"/>
        <v>5.9547593123604914</v>
      </c>
      <c r="O55" s="32">
        <f t="shared" si="24"/>
        <v>7.1910384661090454</v>
      </c>
      <c r="P55" s="32">
        <f t="shared" si="24"/>
        <v>8.3186097072246454</v>
      </c>
      <c r="Q55" s="32">
        <f t="shared" si="24"/>
        <v>9.4035771847252647</v>
      </c>
      <c r="R55" s="32">
        <f t="shared" si="24"/>
        <v>10.482387548766114</v>
      </c>
      <c r="S55" s="32">
        <f t="shared" si="24"/>
        <v>11.550133610334745</v>
      </c>
      <c r="T55" s="32">
        <f t="shared" si="24"/>
        <v>12.580854244952766</v>
      </c>
      <c r="U55" s="32">
        <f t="shared" si="24"/>
        <v>13.646793546950043</v>
      </c>
      <c r="V55" s="32">
        <f t="shared" si="24"/>
        <v>14.640538919716661</v>
      </c>
      <c r="W55" s="32">
        <f t="shared" si="24"/>
        <v>15.623920265601289</v>
      </c>
      <c r="X55" s="32">
        <f t="shared" si="24"/>
        <v>16.545206253055355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-1.7217557025749675</v>
      </c>
      <c r="F56" s="32">
        <f t="shared" ref="F56:I56" si="25">IFERROR(((F42/$D42)-1)*100,0)</f>
        <v>-3.2010841809322677</v>
      </c>
      <c r="G56" s="32">
        <f t="shared" si="25"/>
        <v>-5.1364981354750094</v>
      </c>
      <c r="H56" s="32">
        <f t="shared" si="25"/>
        <v>-7.0135438641987573</v>
      </c>
      <c r="I56" s="32">
        <f t="shared" si="25"/>
        <v>-8.7851939515828157</v>
      </c>
      <c r="J56" s="32">
        <f t="shared" ref="J56:X56" si="26">IFERROR(((J42/$D42)-1)*100,0)</f>
        <v>-10.793265407294472</v>
      </c>
      <c r="K56" s="32">
        <f t="shared" si="26"/>
        <v>-13.047666729566442</v>
      </c>
      <c r="L56" s="32">
        <f t="shared" si="26"/>
        <v>-14.375905305514792</v>
      </c>
      <c r="M56" s="32">
        <f t="shared" si="26"/>
        <v>-16.347565944123112</v>
      </c>
      <c r="N56" s="32">
        <f t="shared" si="26"/>
        <v>-17.769785245104643</v>
      </c>
      <c r="O56" s="32">
        <f t="shared" si="26"/>
        <v>-19.107572292984177</v>
      </c>
      <c r="P56" s="32">
        <f t="shared" si="26"/>
        <v>-20.415484665420401</v>
      </c>
      <c r="Q56" s="32">
        <f t="shared" si="26"/>
        <v>-22.427983984257736</v>
      </c>
      <c r="R56" s="32">
        <f t="shared" si="26"/>
        <v>-23.631820552662507</v>
      </c>
      <c r="S56" s="32">
        <f t="shared" si="26"/>
        <v>-24.796610069813742</v>
      </c>
      <c r="T56" s="32">
        <f t="shared" si="26"/>
        <v>-25.928640103212107</v>
      </c>
      <c r="U56" s="32">
        <f t="shared" si="26"/>
        <v>-27.025083696428286</v>
      </c>
      <c r="V56" s="32">
        <f t="shared" si="26"/>
        <v>-28.347540077416756</v>
      </c>
      <c r="W56" s="32">
        <f t="shared" si="26"/>
        <v>-29.312262834648216</v>
      </c>
      <c r="X56" s="32">
        <f t="shared" si="26"/>
        <v>-30.241263581323985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-1.5900837485006591</v>
      </c>
      <c r="F57" s="32">
        <f t="shared" ref="F57:I57" si="27">IFERROR(((F43/$D43)-1)*100,0)</f>
        <v>-2.9366502754890833</v>
      </c>
      <c r="G57" s="32">
        <f t="shared" si="27"/>
        <v>-4.7867882718710009</v>
      </c>
      <c r="H57" s="32">
        <f t="shared" si="27"/>
        <v>-6.5484746488530421</v>
      </c>
      <c r="I57" s="32">
        <f t="shared" si="27"/>
        <v>-8.2174211616242605</v>
      </c>
      <c r="J57" s="32">
        <f t="shared" ref="J57:X57" si="28">IFERROR(((J43/$D43)-1)*100,0)</f>
        <v>-10.148350276399498</v>
      </c>
      <c r="K57" s="32">
        <f t="shared" si="28"/>
        <v>-12.333368045433534</v>
      </c>
      <c r="L57" s="32">
        <f t="shared" si="28"/>
        <v>-13.574263515234241</v>
      </c>
      <c r="M57" s="32">
        <f t="shared" si="28"/>
        <v>-15.49321486731079</v>
      </c>
      <c r="N57" s="32">
        <f t="shared" si="28"/>
        <v>-16.842355007998844</v>
      </c>
      <c r="O57" s="32">
        <f t="shared" si="28"/>
        <v>-18.122074166860425</v>
      </c>
      <c r="P57" s="32">
        <f t="shared" si="28"/>
        <v>-19.364959487787825</v>
      </c>
      <c r="Q57" s="32">
        <f t="shared" si="28"/>
        <v>-21.330930230813252</v>
      </c>
      <c r="R57" s="32">
        <f t="shared" si="28"/>
        <v>-22.490437491972525</v>
      </c>
      <c r="S57" s="32">
        <f t="shared" si="28"/>
        <v>-23.614076228199899</v>
      </c>
      <c r="T57" s="32">
        <f t="shared" si="28"/>
        <v>-24.703326951289217</v>
      </c>
      <c r="U57" s="32">
        <f t="shared" si="28"/>
        <v>-25.759231227552814</v>
      </c>
      <c r="V57" s="32">
        <f t="shared" si="28"/>
        <v>-27.075186446629008</v>
      </c>
      <c r="W57" s="32">
        <f t="shared" si="28"/>
        <v>-28.057040067255713</v>
      </c>
      <c r="X57" s="32">
        <f t="shared" si="28"/>
        <v>-29.002537351165714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-4.6397585829354053</v>
      </c>
      <c r="F58" s="32">
        <f t="shared" ref="F58:I58" si="29">IFERROR(((F44/$D44)-1)*100,0)</f>
        <v>-9.0612455431051675</v>
      </c>
      <c r="G58" s="32">
        <f t="shared" si="29"/>
        <v>-12.886473416551137</v>
      </c>
      <c r="H58" s="32">
        <f t="shared" si="29"/>
        <v>-17.320015880097728</v>
      </c>
      <c r="I58" s="32">
        <f t="shared" si="29"/>
        <v>-21.36769603516343</v>
      </c>
      <c r="J58" s="32">
        <f t="shared" ref="J58:X58" si="30">IFERROR(((J44/$D44)-1)*100,0)</f>
        <v>-25.085331039413205</v>
      </c>
      <c r="K58" s="32">
        <f t="shared" si="30"/>
        <v>-28.87735219592583</v>
      </c>
      <c r="L58" s="32">
        <f t="shared" si="30"/>
        <v>-32.141215082382821</v>
      </c>
      <c r="M58" s="32">
        <f t="shared" si="30"/>
        <v>-35.280974508639275</v>
      </c>
      <c r="N58" s="32">
        <f t="shared" si="30"/>
        <v>-38.322712572973437</v>
      </c>
      <c r="O58" s="32">
        <f t="shared" si="30"/>
        <v>-40.947351240866212</v>
      </c>
      <c r="P58" s="32">
        <f t="shared" si="30"/>
        <v>-43.696338327641563</v>
      </c>
      <c r="Q58" s="32">
        <f t="shared" si="30"/>
        <v>-46.739964731913773</v>
      </c>
      <c r="R58" s="32">
        <f t="shared" si="30"/>
        <v>-48.926190049206774</v>
      </c>
      <c r="S58" s="32">
        <f t="shared" si="30"/>
        <v>-51.002928493591895</v>
      </c>
      <c r="T58" s="32">
        <f t="shared" si="30"/>
        <v>-53.082997550024643</v>
      </c>
      <c r="U58" s="32">
        <f t="shared" si="30"/>
        <v>-55.077839321251673</v>
      </c>
      <c r="V58" s="32">
        <f t="shared" si="30"/>
        <v>-56.544368973720523</v>
      </c>
      <c r="W58" s="32">
        <f t="shared" si="30"/>
        <v>-57.129451973330035</v>
      </c>
      <c r="X58" s="32">
        <f t="shared" si="30"/>
        <v>-57.692870364189176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-1.2089012336099492</v>
      </c>
      <c r="F59" s="32">
        <f t="shared" ref="F59:I59" si="31">IFERROR(((F45/$D45)-1)*100,0)</f>
        <v>-2.0022541575661301</v>
      </c>
      <c r="G59" s="32">
        <f t="shared" si="31"/>
        <v>-3.8702028081892936</v>
      </c>
      <c r="H59" s="32">
        <f t="shared" si="31"/>
        <v>-5.6488483455168437</v>
      </c>
      <c r="I59" s="32">
        <f t="shared" si="31"/>
        <v>-7.3338612432519152</v>
      </c>
      <c r="J59" s="32">
        <f t="shared" ref="J59:X59" si="32">IFERROR(((J45/$D45)-1)*100,0)</f>
        <v>-9.627327200339419</v>
      </c>
      <c r="K59" s="32">
        <f t="shared" si="32"/>
        <v>-12.504161790811786</v>
      </c>
      <c r="L59" s="32">
        <f t="shared" si="32"/>
        <v>-13.574263515234241</v>
      </c>
      <c r="M59" s="32">
        <f t="shared" si="32"/>
        <v>-16.039006128906241</v>
      </c>
      <c r="N59" s="32">
        <f t="shared" si="32"/>
        <v>-17.412209772768684</v>
      </c>
      <c r="O59" s="32">
        <f t="shared" si="32"/>
        <v>-18.683159394442018</v>
      </c>
      <c r="P59" s="32">
        <f t="shared" si="32"/>
        <v>-19.917527589586669</v>
      </c>
      <c r="Q59" s="32">
        <f t="shared" si="32"/>
        <v>-22.621693055781243</v>
      </c>
      <c r="R59" s="32">
        <f t="shared" si="32"/>
        <v>-23.762175700628475</v>
      </c>
      <c r="S59" s="32">
        <f t="shared" si="32"/>
        <v>-24.867378333395209</v>
      </c>
      <c r="T59" s="32">
        <f t="shared" si="32"/>
        <v>-25.938757174376882</v>
      </c>
      <c r="U59" s="32">
        <f t="shared" si="32"/>
        <v>-26.977336700385713</v>
      </c>
      <c r="V59" s="32">
        <f t="shared" si="32"/>
        <v>-28.566010677419662</v>
      </c>
      <c r="W59" s="32">
        <f t="shared" si="32"/>
        <v>-29.527791964674567</v>
      </c>
      <c r="X59" s="32">
        <f t="shared" si="32"/>
        <v>-30.453960158905524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-1.9777035586402314</v>
      </c>
      <c r="F60" s="32">
        <f t="shared" ref="F60:I60" si="33">IFERROR(((F46/$D46)-1)*100,0)</f>
        <v>-3.8868261929975612</v>
      </c>
      <c r="G60" s="32">
        <f t="shared" si="33"/>
        <v>-5.718852754185666</v>
      </c>
      <c r="H60" s="32">
        <f t="shared" si="33"/>
        <v>-7.4632935696415377</v>
      </c>
      <c r="I60" s="32">
        <f t="shared" si="33"/>
        <v>-9.1159023731893782</v>
      </c>
      <c r="J60" s="32">
        <f t="shared" ref="J60:X60" si="34">IFERROR(((J46/$D46)-1)*100,0)</f>
        <v>-10.678172232893623</v>
      </c>
      <c r="K60" s="32">
        <f t="shared" si="34"/>
        <v>-12.159689986838618</v>
      </c>
      <c r="L60" s="32">
        <f t="shared" si="34"/>
        <v>-13.574263515234241</v>
      </c>
      <c r="M60" s="32">
        <f t="shared" si="34"/>
        <v>-14.938206447640411</v>
      </c>
      <c r="N60" s="32">
        <f t="shared" si="34"/>
        <v>-16.262876707976204</v>
      </c>
      <c r="O60" s="32">
        <f t="shared" si="34"/>
        <v>-17.551513501322923</v>
      </c>
      <c r="P60" s="32">
        <f t="shared" si="34"/>
        <v>-18.803059782682318</v>
      </c>
      <c r="Q60" s="32">
        <f t="shared" si="34"/>
        <v>-20.018369392882938</v>
      </c>
      <c r="R60" s="32">
        <f t="shared" si="34"/>
        <v>-21.19722255233183</v>
      </c>
      <c r="S60" s="32">
        <f t="shared" si="34"/>
        <v>-22.33960873537001</v>
      </c>
      <c r="T60" s="32">
        <f t="shared" si="34"/>
        <v>-23.447033155517261</v>
      </c>
      <c r="U60" s="32">
        <f t="shared" si="34"/>
        <v>-24.520554757188318</v>
      </c>
      <c r="V60" s="32">
        <f t="shared" si="34"/>
        <v>-25.559185626244442</v>
      </c>
      <c r="W60" s="32">
        <f t="shared" si="34"/>
        <v>-26.561450555749953</v>
      </c>
      <c r="X60" s="32">
        <f t="shared" si="34"/>
        <v>-27.526603353170877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-4.6397585829354053</v>
      </c>
      <c r="F62" s="32">
        <f t="shared" ref="F62:I62" si="38">IFERROR(((F48/$D48)-1)*100,0)</f>
        <v>-9.0612455431051675</v>
      </c>
      <c r="G62" s="32">
        <f t="shared" si="38"/>
        <v>-12.886473416551137</v>
      </c>
      <c r="H62" s="32">
        <f t="shared" si="38"/>
        <v>-17.320015880097728</v>
      </c>
      <c r="I62" s="32">
        <f t="shared" si="38"/>
        <v>-21.36769603516343</v>
      </c>
      <c r="J62" s="32">
        <f t="shared" ref="J62:X62" si="39">IFERROR(((J48/$D48)-1)*100,0)</f>
        <v>-25.085331039413205</v>
      </c>
      <c r="K62" s="32">
        <f t="shared" si="39"/>
        <v>-28.87735219592583</v>
      </c>
      <c r="L62" s="32">
        <f t="shared" si="39"/>
        <v>-32.141215082382821</v>
      </c>
      <c r="M62" s="32">
        <f t="shared" si="39"/>
        <v>-35.280974508639275</v>
      </c>
      <c r="N62" s="32">
        <f t="shared" si="39"/>
        <v>-38.322712572973437</v>
      </c>
      <c r="O62" s="32">
        <f t="shared" si="39"/>
        <v>-40.947351240866212</v>
      </c>
      <c r="P62" s="32">
        <f t="shared" si="39"/>
        <v>-43.696338327641563</v>
      </c>
      <c r="Q62" s="32">
        <f t="shared" si="39"/>
        <v>-46.739964731913773</v>
      </c>
      <c r="R62" s="32">
        <f t="shared" si="39"/>
        <v>-48.926190049206774</v>
      </c>
      <c r="S62" s="32">
        <f t="shared" si="39"/>
        <v>-51.002928493591895</v>
      </c>
      <c r="T62" s="32">
        <f t="shared" si="39"/>
        <v>-53.082997550024643</v>
      </c>
      <c r="U62" s="32">
        <f t="shared" si="39"/>
        <v>-55.077839321251673</v>
      </c>
      <c r="V62" s="32">
        <f t="shared" si="39"/>
        <v>-56.544368973720523</v>
      </c>
      <c r="W62" s="32">
        <f t="shared" si="39"/>
        <v>-57.129451973330035</v>
      </c>
      <c r="X62" s="32">
        <f t="shared" si="39"/>
        <v>-57.692870364189176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-1.2258546888580857</v>
      </c>
      <c r="F64" s="32">
        <f t="shared" ref="F64:I64" si="41">IFERROR(((F50/$D50)-1)*100,0)</f>
        <v>7.0323575276479033</v>
      </c>
      <c r="G64" s="32">
        <f t="shared" si="41"/>
        <v>12.57547041331577</v>
      </c>
      <c r="H64" s="32">
        <f t="shared" si="41"/>
        <v>13.037389029801471</v>
      </c>
      <c r="I64" s="32">
        <f t="shared" si="41"/>
        <v>17.11776555013973</v>
      </c>
      <c r="J64" s="32">
        <f t="shared" ref="J64:X64" si="42">IFERROR(((J50/$D50)-1)*100,0)</f>
        <v>23.312996924578467</v>
      </c>
      <c r="K64" s="32">
        <f t="shared" si="42"/>
        <v>30.974290625601398</v>
      </c>
      <c r="L64" s="32">
        <f t="shared" si="42"/>
        <v>37.899374512182838</v>
      </c>
      <c r="M64" s="32">
        <f t="shared" si="42"/>
        <v>44.83730337752916</v>
      </c>
      <c r="N64" s="32">
        <f t="shared" si="42"/>
        <v>50.647033099608365</v>
      </c>
      <c r="O64" s="32">
        <f t="shared" si="42"/>
        <v>51.01238890140494</v>
      </c>
      <c r="P64" s="32">
        <f t="shared" si="42"/>
        <v>57.328215961900256</v>
      </c>
      <c r="Q64" s="32">
        <f t="shared" si="42"/>
        <v>54.58071262989079</v>
      </c>
      <c r="R64" s="32">
        <f t="shared" si="42"/>
        <v>54.300548201739083</v>
      </c>
      <c r="S64" s="32">
        <f t="shared" si="42"/>
        <v>66.148967125140985</v>
      </c>
      <c r="T64" s="32">
        <f t="shared" si="42"/>
        <v>81.256896628788738</v>
      </c>
      <c r="U64" s="32">
        <f t="shared" si="42"/>
        <v>93.86057988630732</v>
      </c>
      <c r="V64" s="32">
        <f t="shared" si="42"/>
        <v>101.24146168320691</v>
      </c>
      <c r="W64" s="32">
        <f t="shared" si="42"/>
        <v>105.38924147022377</v>
      </c>
      <c r="X64" s="32">
        <f t="shared" si="42"/>
        <v>118.40089641942653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16.167975152415401</v>
      </c>
      <c r="D67" s="30">
        <f>(D8/D7)*100</f>
        <v>12.478516256086804</v>
      </c>
      <c r="E67" s="30">
        <f t="shared" ref="E67:X67" si="43">(E8/E7)*100</f>
        <v>12.440012533058672</v>
      </c>
      <c r="F67" s="30">
        <f t="shared" si="43"/>
        <v>12.528639544293826</v>
      </c>
      <c r="G67" s="30">
        <f t="shared" si="43"/>
        <v>12.703141873396936</v>
      </c>
      <c r="H67" s="30">
        <f t="shared" si="43"/>
        <v>12.956098596566385</v>
      </c>
      <c r="I67" s="30">
        <f t="shared" si="43"/>
        <v>13.196976179158105</v>
      </c>
      <c r="J67" s="30">
        <f t="shared" si="43"/>
        <v>13.521537482225071</v>
      </c>
      <c r="K67" s="30">
        <f t="shared" si="43"/>
        <v>13.994828949487422</v>
      </c>
      <c r="L67" s="30">
        <f t="shared" si="43"/>
        <v>15.217740434331118</v>
      </c>
      <c r="M67" s="30">
        <f t="shared" si="43"/>
        <v>15.82907368564519</v>
      </c>
      <c r="N67" s="30">
        <f t="shared" si="43"/>
        <v>16.54232669032309</v>
      </c>
      <c r="O67" s="30">
        <f t="shared" si="43"/>
        <v>17.083198201160307</v>
      </c>
      <c r="P67" s="30">
        <f t="shared" si="43"/>
        <v>17.635310850675022</v>
      </c>
      <c r="Q67" s="30">
        <f t="shared" si="43"/>
        <v>17.860380349066119</v>
      </c>
      <c r="R67" s="30">
        <f t="shared" si="43"/>
        <v>18.017907171715152</v>
      </c>
      <c r="S67" s="30">
        <f t="shared" si="43"/>
        <v>18.283531479993787</v>
      </c>
      <c r="T67" s="30">
        <f t="shared" si="43"/>
        <v>18.75432868371292</v>
      </c>
      <c r="U67" s="30">
        <f t="shared" si="43"/>
        <v>19.326925351751097</v>
      </c>
      <c r="V67" s="30">
        <f t="shared" si="43"/>
        <v>19.976530453774057</v>
      </c>
      <c r="W67" s="30">
        <f t="shared" si="43"/>
        <v>20.32436145351177</v>
      </c>
      <c r="X67" s="30">
        <f t="shared" si="43"/>
        <v>20.856111980790605</v>
      </c>
    </row>
    <row r="68" spans="1:24" ht="15.75">
      <c r="B68" s="20" t="s">
        <v>38</v>
      </c>
      <c r="C68" s="31">
        <f t="shared" ref="C68:C69" si="44">AVERAGE(D68:X68)</f>
        <v>74.936555511612013</v>
      </c>
      <c r="D68" s="30">
        <f>(D9/D7)*100</f>
        <v>75.981528053625951</v>
      </c>
      <c r="E68" s="30">
        <f t="shared" ref="E68:X68" si="45">(E9/E7)*100</f>
        <v>76.282672552239504</v>
      </c>
      <c r="F68" s="30">
        <f t="shared" si="45"/>
        <v>76.435874345602429</v>
      </c>
      <c r="G68" s="30">
        <f t="shared" si="45"/>
        <v>76.558342009686015</v>
      </c>
      <c r="H68" s="30">
        <f t="shared" si="45"/>
        <v>76.609600744780337</v>
      </c>
      <c r="I68" s="30">
        <f t="shared" si="45"/>
        <v>76.659333584237743</v>
      </c>
      <c r="J68" s="30">
        <f t="shared" si="45"/>
        <v>76.648134646572245</v>
      </c>
      <c r="K68" s="30">
        <f t="shared" si="45"/>
        <v>76.529082270921862</v>
      </c>
      <c r="L68" s="30">
        <f t="shared" si="45"/>
        <v>75.352947775322889</v>
      </c>
      <c r="M68" s="30">
        <f t="shared" si="45"/>
        <v>75.082200089259672</v>
      </c>
      <c r="N68" s="30">
        <f t="shared" si="45"/>
        <v>74.657694116864974</v>
      </c>
      <c r="O68" s="30">
        <f t="shared" si="45"/>
        <v>74.390459738812353</v>
      </c>
      <c r="P68" s="30">
        <f t="shared" si="45"/>
        <v>74.096347438590655</v>
      </c>
      <c r="Q68" s="30">
        <f t="shared" si="45"/>
        <v>74.154072452533057</v>
      </c>
      <c r="R68" s="30">
        <f t="shared" si="45"/>
        <v>74.193137036524988</v>
      </c>
      <c r="S68" s="30">
        <f t="shared" si="45"/>
        <v>74.126548180303416</v>
      </c>
      <c r="T68" s="30">
        <f t="shared" si="45"/>
        <v>73.864617844883426</v>
      </c>
      <c r="U68" s="30">
        <f t="shared" si="45"/>
        <v>73.504595466765295</v>
      </c>
      <c r="V68" s="30">
        <f t="shared" si="45"/>
        <v>73.085677457772007</v>
      </c>
      <c r="W68" s="30">
        <f t="shared" si="45"/>
        <v>72.906138388010305</v>
      </c>
      <c r="X68" s="30">
        <f t="shared" si="45"/>
        <v>72.548661550543187</v>
      </c>
    </row>
    <row r="69" spans="1:24" ht="15.75">
      <c r="B69" s="20" t="s">
        <v>10</v>
      </c>
      <c r="C69" s="31">
        <f t="shared" si="44"/>
        <v>8.8954693359725834</v>
      </c>
      <c r="D69" s="30">
        <f t="shared" ref="D69:X69" si="46">(D10/D7)*100</f>
        <v>11.539955690287249</v>
      </c>
      <c r="E69" s="30">
        <f t="shared" si="46"/>
        <v>11.277314914701815</v>
      </c>
      <c r="F69" s="30">
        <f t="shared" si="46"/>
        <v>11.035486110103738</v>
      </c>
      <c r="G69" s="30">
        <f t="shared" si="46"/>
        <v>10.738516116917054</v>
      </c>
      <c r="H69" s="30">
        <f t="shared" si="46"/>
        <v>10.434300658653283</v>
      </c>
      <c r="I69" s="30">
        <f t="shared" si="46"/>
        <v>10.143690236604151</v>
      </c>
      <c r="J69" s="30">
        <f t="shared" si="46"/>
        <v>9.8303278712026927</v>
      </c>
      <c r="K69" s="30">
        <f t="shared" si="46"/>
        <v>9.4760887795907252</v>
      </c>
      <c r="L69" s="30">
        <f t="shared" si="46"/>
        <v>9.4293117903459951</v>
      </c>
      <c r="M69" s="30">
        <f t="shared" si="46"/>
        <v>9.0887262250951455</v>
      </c>
      <c r="N69" s="30">
        <f t="shared" si="46"/>
        <v>8.7999791928119429</v>
      </c>
      <c r="O69" s="30">
        <f t="shared" si="46"/>
        <v>8.5263420600273303</v>
      </c>
      <c r="P69" s="30">
        <f t="shared" si="46"/>
        <v>8.2683417107343082</v>
      </c>
      <c r="Q69" s="30">
        <f t="shared" si="46"/>
        <v>7.9855471984008277</v>
      </c>
      <c r="R69" s="30">
        <f t="shared" si="46"/>
        <v>7.7889557917598617</v>
      </c>
      <c r="S69" s="30">
        <f t="shared" si="46"/>
        <v>7.5899203397027994</v>
      </c>
      <c r="T69" s="30">
        <f t="shared" si="46"/>
        <v>7.3810534714036411</v>
      </c>
      <c r="U69" s="30">
        <f t="shared" si="46"/>
        <v>7.1684791814836046</v>
      </c>
      <c r="V69" s="30">
        <f t="shared" si="46"/>
        <v>6.9377920884539437</v>
      </c>
      <c r="W69" s="30">
        <f t="shared" si="46"/>
        <v>6.7695001584779275</v>
      </c>
      <c r="X69" s="30">
        <f t="shared" si="46"/>
        <v>6.595226468666203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48.462301927473554</v>
      </c>
      <c r="D72" s="30">
        <f>(D13/D$10)*100</f>
        <v>48.241794757836651</v>
      </c>
      <c r="E72" s="30">
        <f t="shared" ref="E72:X72" si="47">(E13/E$10)*100</f>
        <v>48.493539385646386</v>
      </c>
      <c r="F72" s="30">
        <f t="shared" si="47"/>
        <v>48.839257151370703</v>
      </c>
      <c r="G72" s="30">
        <f t="shared" si="47"/>
        <v>48.885755375788179</v>
      </c>
      <c r="H72" s="30">
        <f t="shared" si="47"/>
        <v>48.949804976260744</v>
      </c>
      <c r="I72" s="30">
        <f t="shared" si="47"/>
        <v>49.009377321170398</v>
      </c>
      <c r="J72" s="30">
        <f t="shared" si="47"/>
        <v>48.872318360533846</v>
      </c>
      <c r="K72" s="30">
        <f t="shared" si="47"/>
        <v>48.543335299868168</v>
      </c>
      <c r="L72" s="30">
        <f t="shared" si="47"/>
        <v>48.693450788233307</v>
      </c>
      <c r="M72" s="30">
        <f t="shared" si="47"/>
        <v>48.419739123045026</v>
      </c>
      <c r="N72" s="30">
        <f t="shared" si="47"/>
        <v>48.451572667310501</v>
      </c>
      <c r="O72" s="30">
        <f t="shared" si="47"/>
        <v>48.494901760858063</v>
      </c>
      <c r="P72" s="30">
        <f t="shared" si="47"/>
        <v>48.543641705695677</v>
      </c>
      <c r="Q72" s="30">
        <f t="shared" si="47"/>
        <v>48.121327690572699</v>
      </c>
      <c r="R72" s="30">
        <f t="shared" si="47"/>
        <v>48.159449383895428</v>
      </c>
      <c r="S72" s="30">
        <f t="shared" si="47"/>
        <v>48.196398027047834</v>
      </c>
      <c r="T72" s="30">
        <f t="shared" si="47"/>
        <v>48.235205629847606</v>
      </c>
      <c r="U72" s="30">
        <f t="shared" si="47"/>
        <v>48.273359039100178</v>
      </c>
      <c r="V72" s="30">
        <f t="shared" si="47"/>
        <v>48.094704010954423</v>
      </c>
      <c r="W72" s="30">
        <f t="shared" si="47"/>
        <v>48.094704010954423</v>
      </c>
      <c r="X72" s="30">
        <f t="shared" si="47"/>
        <v>48.094704010954423</v>
      </c>
    </row>
    <row r="73" spans="1:24" ht="15.75">
      <c r="A73" s="36"/>
      <c r="B73" s="10" t="s">
        <v>11</v>
      </c>
      <c r="C73" s="31">
        <f>AVERAGE(D73:X73)</f>
        <v>48.234533492501654</v>
      </c>
      <c r="D73" s="30">
        <f>(D16/D$10)*100</f>
        <v>47.440631690138133</v>
      </c>
      <c r="E73" s="30">
        <f t="shared" ref="E73:X73" si="48">(E16/E$10)*100</f>
        <v>47.317081172337616</v>
      </c>
      <c r="F73" s="30">
        <f t="shared" si="48"/>
        <v>47.104553192217239</v>
      </c>
      <c r="G73" s="30">
        <f>(G16/G$10)*100</f>
        <v>47.149399862972849</v>
      </c>
      <c r="H73" s="30">
        <f t="shared" si="48"/>
        <v>47.211174508787998</v>
      </c>
      <c r="I73" s="30">
        <f t="shared" si="48"/>
        <v>47.268630925065672</v>
      </c>
      <c r="J73" s="30">
        <f t="shared" si="48"/>
        <v>47.501838872776624</v>
      </c>
      <c r="K73" s="30">
        <f t="shared" si="48"/>
        <v>47.92510606841779</v>
      </c>
      <c r="L73" s="30">
        <f t="shared" si="48"/>
        <v>47.884786960401932</v>
      </c>
      <c r="M73" s="30">
        <f t="shared" si="48"/>
        <v>48.239901974933112</v>
      </c>
      <c r="N73" s="30">
        <f t="shared" si="48"/>
        <v>48.310004257310943</v>
      </c>
      <c r="O73" s="30">
        <f t="shared" si="48"/>
        <v>48.353206749583407</v>
      </c>
      <c r="P73" s="30">
        <f t="shared" si="48"/>
        <v>48.401804283429712</v>
      </c>
      <c r="Q73" s="30">
        <f t="shared" si="48"/>
        <v>48.914277009880706</v>
      </c>
      <c r="R73" s="30">
        <f t="shared" si="48"/>
        <v>48.953026877283861</v>
      </c>
      <c r="S73" s="30">
        <f t="shared" si="48"/>
        <v>48.990584364847749</v>
      </c>
      <c r="T73" s="30">
        <f t="shared" si="48"/>
        <v>49.030031444231</v>
      </c>
      <c r="U73" s="30">
        <f t="shared" si="48"/>
        <v>49.068813550183101</v>
      </c>
      <c r="V73" s="30">
        <f t="shared" si="48"/>
        <v>49.286783192578469</v>
      </c>
      <c r="W73" s="30">
        <f t="shared" si="48"/>
        <v>49.286783192578469</v>
      </c>
      <c r="X73" s="30">
        <f t="shared" si="48"/>
        <v>49.286783192578469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3.3031645800247871</v>
      </c>
      <c r="D75" s="35">
        <f>(D23/D$10)*100</f>
        <v>4.3175735520252241</v>
      </c>
      <c r="E75" s="35">
        <f t="shared" ref="E75:X75" si="50">(E23/E$10)*100</f>
        <v>4.1893794420159978</v>
      </c>
      <c r="F75" s="35">
        <f t="shared" si="50"/>
        <v>4.0561896564120676</v>
      </c>
      <c r="G75" s="35">
        <f t="shared" si="50"/>
        <v>3.964844761238969</v>
      </c>
      <c r="H75" s="35">
        <f t="shared" si="50"/>
        <v>3.8390205149512497</v>
      </c>
      <c r="I75" s="35">
        <f t="shared" si="50"/>
        <v>3.7219917537639464</v>
      </c>
      <c r="J75" s="35">
        <f t="shared" si="50"/>
        <v>3.6258427666895345</v>
      </c>
      <c r="K75" s="35">
        <f t="shared" si="50"/>
        <v>3.5315586317140388</v>
      </c>
      <c r="L75" s="35">
        <f t="shared" si="50"/>
        <v>3.4217622513647705</v>
      </c>
      <c r="M75" s="35">
        <f t="shared" si="50"/>
        <v>3.3403589020218645</v>
      </c>
      <c r="N75" s="35">
        <f t="shared" si="50"/>
        <v>3.2384230753785612</v>
      </c>
      <c r="O75" s="35">
        <f t="shared" si="50"/>
        <v>3.1518914895585217</v>
      </c>
      <c r="P75" s="35">
        <f t="shared" si="50"/>
        <v>3.0545540108745981</v>
      </c>
      <c r="Q75" s="35">
        <f t="shared" si="50"/>
        <v>2.964395299546597</v>
      </c>
      <c r="R75" s="35">
        <f t="shared" si="50"/>
        <v>2.8875237388207182</v>
      </c>
      <c r="S75" s="35">
        <f t="shared" si="50"/>
        <v>2.8130176081044165</v>
      </c>
      <c r="T75" s="35">
        <f t="shared" si="50"/>
        <v>2.7347629259213928</v>
      </c>
      <c r="U75" s="35">
        <f t="shared" si="50"/>
        <v>2.6578274107167186</v>
      </c>
      <c r="V75" s="35">
        <f t="shared" si="50"/>
        <v>2.61851279646711</v>
      </c>
      <c r="W75" s="35">
        <f t="shared" si="50"/>
        <v>2.61851279646711</v>
      </c>
      <c r="X75" s="35">
        <f t="shared" si="50"/>
        <v>2.61851279646711</v>
      </c>
    </row>
    <row r="76" spans="1:24">
      <c r="C76" s="31"/>
    </row>
    <row r="147" spans="4:24">
      <c r="D147">
        <v>2360687163.3130612</v>
      </c>
      <c r="E147">
        <v>2064137013.0000479</v>
      </c>
      <c r="F147">
        <v>2482431217.2921462</v>
      </c>
      <c r="G147">
        <v>2814575612.6576352</v>
      </c>
      <c r="H147">
        <v>3193977165.1470432</v>
      </c>
      <c r="I147">
        <v>3280839335.7905698</v>
      </c>
      <c r="J147">
        <v>3654243262.2117338</v>
      </c>
      <c r="K147">
        <v>4351737300.7151709</v>
      </c>
      <c r="L147">
        <v>5941556307.2990685</v>
      </c>
      <c r="M147">
        <v>5405136444.7548389</v>
      </c>
      <c r="N147">
        <v>6132457757.727931</v>
      </c>
      <c r="O147">
        <v>5885704850.751689</v>
      </c>
      <c r="P147">
        <v>6182495423.4888535</v>
      </c>
      <c r="Q147">
        <v>4933978107.2443724</v>
      </c>
      <c r="R147">
        <v>4844220530.9127264</v>
      </c>
      <c r="S147">
        <v>5489528328.7993774</v>
      </c>
      <c r="T147">
        <v>6660467156.1304846</v>
      </c>
      <c r="U147">
        <v>7492321806.2087116</v>
      </c>
      <c r="V147">
        <v>8181819009.9544897</v>
      </c>
      <c r="W147">
        <v>6967908685.5060825</v>
      </c>
      <c r="X147">
        <v>8194342788.5261097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Wealth_DOM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2014-12-03T13:23:07Z</dcterms:modified>
</cp:coreProperties>
</file>