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HRV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41" i="36"/>
  <c r="D55" s="1"/>
  <c r="E41"/>
  <c r="F41"/>
  <c r="G41"/>
  <c r="H41"/>
  <c r="H55" s="1"/>
  <c r="I41"/>
  <c r="J41"/>
  <c r="K41"/>
  <c r="L41"/>
  <c r="L55" s="1"/>
  <c r="M41"/>
  <c r="N41"/>
  <c r="O41"/>
  <c r="P41"/>
  <c r="P55" s="1"/>
  <c r="Q41"/>
  <c r="R41"/>
  <c r="S41"/>
  <c r="T41"/>
  <c r="T55" s="1"/>
  <c r="U41"/>
  <c r="V41"/>
  <c r="W41"/>
  <c r="D13"/>
  <c r="E13"/>
  <c r="E45" s="1"/>
  <c r="F13"/>
  <c r="F45" s="1"/>
  <c r="G13"/>
  <c r="H13"/>
  <c r="H45" s="1"/>
  <c r="I13"/>
  <c r="J13"/>
  <c r="J45" s="1"/>
  <c r="K13"/>
  <c r="K45" s="1"/>
  <c r="L13"/>
  <c r="M13"/>
  <c r="M45" s="1"/>
  <c r="N13"/>
  <c r="N45" s="1"/>
  <c r="O13"/>
  <c r="P13"/>
  <c r="P45" s="1"/>
  <c r="Q13"/>
  <c r="Q45" s="1"/>
  <c r="R13"/>
  <c r="R45" s="1"/>
  <c r="S13"/>
  <c r="S45" s="1"/>
  <c r="T13"/>
  <c r="U13"/>
  <c r="U45" s="1"/>
  <c r="V13"/>
  <c r="V45" s="1"/>
  <c r="W13"/>
  <c r="W45" s="1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D23"/>
  <c r="D12" s="1"/>
  <c r="E23"/>
  <c r="F23"/>
  <c r="F12" s="1"/>
  <c r="G23"/>
  <c r="G12" s="1"/>
  <c r="H23"/>
  <c r="H12" s="1"/>
  <c r="I23"/>
  <c r="I12" s="1"/>
  <c r="J23"/>
  <c r="J12" s="1"/>
  <c r="K23"/>
  <c r="K12" s="1"/>
  <c r="L23"/>
  <c r="L12" s="1"/>
  <c r="M23"/>
  <c r="N23"/>
  <c r="N12" s="1"/>
  <c r="O23"/>
  <c r="O12" s="1"/>
  <c r="P23"/>
  <c r="P12" s="1"/>
  <c r="Q23"/>
  <c r="Q12" s="1"/>
  <c r="R23"/>
  <c r="R12" s="1"/>
  <c r="S23"/>
  <c r="S12" s="1"/>
  <c r="T23"/>
  <c r="T12" s="1"/>
  <c r="U23"/>
  <c r="V23"/>
  <c r="V12" s="1"/>
  <c r="W23"/>
  <c r="W12" s="1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D64" s="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G64" l="1"/>
  <c r="K64"/>
  <c r="S64"/>
  <c r="W64"/>
  <c r="J54"/>
  <c r="R54"/>
  <c r="V54"/>
  <c r="F64"/>
  <c r="J64"/>
  <c r="N64"/>
  <c r="R64"/>
  <c r="V64"/>
  <c r="U55"/>
  <c r="M55"/>
  <c r="N54"/>
  <c r="O64"/>
  <c r="F54"/>
  <c r="E55"/>
  <c r="E54"/>
  <c r="I54"/>
  <c r="M54"/>
  <c r="Q54"/>
  <c r="U54"/>
  <c r="E64"/>
  <c r="I64"/>
  <c r="M64"/>
  <c r="Q64"/>
  <c r="U64"/>
  <c r="V55"/>
  <c r="R55"/>
  <c r="N55"/>
  <c r="J55"/>
  <c r="F55"/>
  <c r="Q55"/>
  <c r="I55"/>
  <c r="H54"/>
  <c r="L54"/>
  <c r="P54"/>
  <c r="T54"/>
  <c r="H64"/>
  <c r="L64"/>
  <c r="P64"/>
  <c r="T64"/>
  <c r="W55"/>
  <c r="S55"/>
  <c r="O55"/>
  <c r="K55"/>
  <c r="G55"/>
  <c r="W54"/>
  <c r="S54"/>
  <c r="O54"/>
  <c r="K54"/>
  <c r="G54"/>
  <c r="L48"/>
  <c r="T10"/>
  <c r="T7" s="1"/>
  <c r="P10"/>
  <c r="P7" s="1"/>
  <c r="L10"/>
  <c r="L7" s="1"/>
  <c r="D10"/>
  <c r="D7" s="1"/>
  <c r="M10"/>
  <c r="M7" s="1"/>
  <c r="I11"/>
  <c r="D45"/>
  <c r="V59" s="1"/>
  <c r="L45"/>
  <c r="T45"/>
  <c r="H48"/>
  <c r="V10"/>
  <c r="V7" s="1"/>
  <c r="R11"/>
  <c r="F11"/>
  <c r="H10"/>
  <c r="H7" s="1"/>
  <c r="T48"/>
  <c r="D48"/>
  <c r="D62" s="1"/>
  <c r="P48"/>
  <c r="W10"/>
  <c r="W7" s="1"/>
  <c r="S10"/>
  <c r="S7" s="1"/>
  <c r="O10"/>
  <c r="O7" s="1"/>
  <c r="K10"/>
  <c r="K7" s="1"/>
  <c r="G10"/>
  <c r="G7" s="1"/>
  <c r="U12"/>
  <c r="M12"/>
  <c r="E12"/>
  <c r="Q11"/>
  <c r="M11"/>
  <c r="E11"/>
  <c r="U10"/>
  <c r="U7" s="1"/>
  <c r="Q10"/>
  <c r="Q7" s="1"/>
  <c r="I10"/>
  <c r="I7" s="1"/>
  <c r="E10"/>
  <c r="E7" s="1"/>
  <c r="V11"/>
  <c r="N11"/>
  <c r="J11"/>
  <c r="R10"/>
  <c r="R7" s="1"/>
  <c r="N10"/>
  <c r="N7" s="1"/>
  <c r="J10"/>
  <c r="J7" s="1"/>
  <c r="F10"/>
  <c r="F7" s="1"/>
  <c r="I45"/>
  <c r="T11"/>
  <c r="P11"/>
  <c r="L11"/>
  <c r="H11"/>
  <c r="D11"/>
  <c r="U11"/>
  <c r="W11"/>
  <c r="S11"/>
  <c r="O11"/>
  <c r="K11"/>
  <c r="G11"/>
  <c r="G45"/>
  <c r="O45"/>
  <c r="G48"/>
  <c r="K48"/>
  <c r="S48"/>
  <c r="S62" s="1"/>
  <c r="F48"/>
  <c r="J48"/>
  <c r="R48"/>
  <c r="E48"/>
  <c r="E62" s="1"/>
  <c r="I48"/>
  <c r="M48"/>
  <c r="Q48"/>
  <c r="U48"/>
  <c r="U62" s="1"/>
  <c r="O48"/>
  <c r="W48"/>
  <c r="N48"/>
  <c r="V48"/>
  <c r="V62" s="1"/>
  <c r="N62" l="1"/>
  <c r="Q62"/>
  <c r="R62"/>
  <c r="K62"/>
  <c r="T62"/>
  <c r="R59"/>
  <c r="W62"/>
  <c r="M62"/>
  <c r="J62"/>
  <c r="G62"/>
  <c r="H62"/>
  <c r="F59"/>
  <c r="E59"/>
  <c r="M59"/>
  <c r="Q59"/>
  <c r="U59"/>
  <c r="H59"/>
  <c r="P59"/>
  <c r="K59"/>
  <c r="S59"/>
  <c r="W59"/>
  <c r="D59"/>
  <c r="G59"/>
  <c r="I59"/>
  <c r="L59"/>
  <c r="L62"/>
  <c r="N59"/>
  <c r="O62"/>
  <c r="I62"/>
  <c r="F62"/>
  <c r="O59"/>
  <c r="P62"/>
  <c r="T59"/>
  <c r="J59"/>
  <c r="Q46"/>
  <c r="I46"/>
  <c r="S47"/>
  <c r="S44"/>
  <c r="K47"/>
  <c r="K44"/>
  <c r="R46"/>
  <c r="R60" s="1"/>
  <c r="J46"/>
  <c r="T44"/>
  <c r="T47"/>
  <c r="L44"/>
  <c r="L47"/>
  <c r="D44"/>
  <c r="D58" s="1"/>
  <c r="D47"/>
  <c r="D61" s="1"/>
  <c r="S46"/>
  <c r="S60" s="1"/>
  <c r="D46"/>
  <c r="D60" s="1"/>
  <c r="T46"/>
  <c r="P46"/>
  <c r="L46"/>
  <c r="L60" s="1"/>
  <c r="H46"/>
  <c r="H60" s="1"/>
  <c r="V47"/>
  <c r="V44"/>
  <c r="R47"/>
  <c r="R44"/>
  <c r="N47"/>
  <c r="N44"/>
  <c r="J47"/>
  <c r="J44"/>
  <c r="F47"/>
  <c r="F44"/>
  <c r="W47"/>
  <c r="W44"/>
  <c r="U46"/>
  <c r="M46"/>
  <c r="E46"/>
  <c r="E60" s="1"/>
  <c r="O47"/>
  <c r="O44"/>
  <c r="O58" s="1"/>
  <c r="G47"/>
  <c r="G61" s="1"/>
  <c r="G44"/>
  <c r="V46"/>
  <c r="V60" s="1"/>
  <c r="N46"/>
  <c r="F46"/>
  <c r="P47"/>
  <c r="P44"/>
  <c r="H47"/>
  <c r="H44"/>
  <c r="W46"/>
  <c r="W60" s="1"/>
  <c r="O46"/>
  <c r="O60" s="1"/>
  <c r="K46"/>
  <c r="G46"/>
  <c r="U44"/>
  <c r="U47"/>
  <c r="Q47"/>
  <c r="Q44"/>
  <c r="M44"/>
  <c r="M47"/>
  <c r="I47"/>
  <c r="I44"/>
  <c r="E44"/>
  <c r="E47"/>
  <c r="K60" l="1"/>
  <c r="N60"/>
  <c r="U60"/>
  <c r="T60"/>
  <c r="Q60"/>
  <c r="G60"/>
  <c r="F60"/>
  <c r="M60"/>
  <c r="P60"/>
  <c r="T61"/>
  <c r="I60"/>
  <c r="I61"/>
  <c r="Q61"/>
  <c r="H61"/>
  <c r="F61"/>
  <c r="N61"/>
  <c r="V61"/>
  <c r="T58"/>
  <c r="K61"/>
  <c r="I58"/>
  <c r="N58"/>
  <c r="M58"/>
  <c r="E61"/>
  <c r="M61"/>
  <c r="U61"/>
  <c r="P58"/>
  <c r="O61"/>
  <c r="W58"/>
  <c r="J58"/>
  <c r="R58"/>
  <c r="L61"/>
  <c r="J60"/>
  <c r="S58"/>
  <c r="Q58"/>
  <c r="H58"/>
  <c r="F58"/>
  <c r="V58"/>
  <c r="K58"/>
  <c r="E58"/>
  <c r="U58"/>
  <c r="P61"/>
  <c r="G58"/>
  <c r="W61"/>
  <c r="J61"/>
  <c r="R61"/>
  <c r="L58"/>
  <c r="S61"/>
  <c r="O42"/>
  <c r="O75"/>
  <c r="F75"/>
  <c r="F42"/>
  <c r="M42"/>
  <c r="M75"/>
  <c r="H42"/>
  <c r="H75"/>
  <c r="D42"/>
  <c r="D56" s="1"/>
  <c r="D75"/>
  <c r="R75"/>
  <c r="R42"/>
  <c r="G42"/>
  <c r="G56" s="1"/>
  <c r="G75"/>
  <c r="V75"/>
  <c r="V42"/>
  <c r="P42"/>
  <c r="P56" s="1"/>
  <c r="P75"/>
  <c r="I75"/>
  <c r="I42"/>
  <c r="J75"/>
  <c r="J42"/>
  <c r="K42"/>
  <c r="K75"/>
  <c r="W42"/>
  <c r="W56" s="1"/>
  <c r="W75"/>
  <c r="N75"/>
  <c r="N42"/>
  <c r="E75"/>
  <c r="E42"/>
  <c r="U75"/>
  <c r="U42"/>
  <c r="L42"/>
  <c r="L56" s="1"/>
  <c r="L75"/>
  <c r="T42"/>
  <c r="T75"/>
  <c r="S42"/>
  <c r="S56" s="1"/>
  <c r="S75"/>
  <c r="Q75"/>
  <c r="Q42"/>
  <c r="O56" l="1"/>
  <c r="C75"/>
  <c r="T56"/>
  <c r="K56"/>
  <c r="H56"/>
  <c r="M56"/>
  <c r="E56"/>
  <c r="J56"/>
  <c r="Q56"/>
  <c r="U56"/>
  <c r="N56"/>
  <c r="I56"/>
  <c r="V56"/>
  <c r="R56"/>
  <c r="F56"/>
  <c r="T74"/>
  <c r="T73"/>
  <c r="P74"/>
  <c r="P73"/>
  <c r="L74"/>
  <c r="L73"/>
  <c r="H74"/>
  <c r="H73"/>
  <c r="D73"/>
  <c r="D74"/>
  <c r="Q72"/>
  <c r="M72"/>
  <c r="I72"/>
  <c r="T39"/>
  <c r="P39"/>
  <c r="L68"/>
  <c r="L39"/>
  <c r="H39"/>
  <c r="D39"/>
  <c r="D53" s="1"/>
  <c r="R72"/>
  <c r="N72"/>
  <c r="J72"/>
  <c r="T72"/>
  <c r="P72"/>
  <c r="L72"/>
  <c r="H72"/>
  <c r="D72"/>
  <c r="F74"/>
  <c r="F73"/>
  <c r="J74"/>
  <c r="J73"/>
  <c r="N74"/>
  <c r="N73"/>
  <c r="R74"/>
  <c r="R73"/>
  <c r="V69"/>
  <c r="V74"/>
  <c r="V73"/>
  <c r="U74"/>
  <c r="U73"/>
  <c r="Q74"/>
  <c r="Q69"/>
  <c r="Q73"/>
  <c r="M74"/>
  <c r="M73"/>
  <c r="I74"/>
  <c r="I73"/>
  <c r="E74"/>
  <c r="E73"/>
  <c r="U67"/>
  <c r="U39"/>
  <c r="U53" s="1"/>
  <c r="Q68"/>
  <c r="Q39"/>
  <c r="M39"/>
  <c r="I67"/>
  <c r="I68"/>
  <c r="I39"/>
  <c r="E68"/>
  <c r="E39"/>
  <c r="E53" s="1"/>
  <c r="S72"/>
  <c r="K72"/>
  <c r="G72"/>
  <c r="O72"/>
  <c r="V67"/>
  <c r="V39"/>
  <c r="R68"/>
  <c r="R39"/>
  <c r="R53" s="1"/>
  <c r="N39"/>
  <c r="J68"/>
  <c r="J39"/>
  <c r="F39"/>
  <c r="F53" s="1"/>
  <c r="W73"/>
  <c r="W74"/>
  <c r="S73"/>
  <c r="S74"/>
  <c r="O73"/>
  <c r="O74"/>
  <c r="K74"/>
  <c r="K73"/>
  <c r="G74"/>
  <c r="G73"/>
  <c r="W68"/>
  <c r="W67"/>
  <c r="W39"/>
  <c r="W72"/>
  <c r="S39"/>
  <c r="O39"/>
  <c r="O53" s="1"/>
  <c r="K39"/>
  <c r="G39"/>
  <c r="E72"/>
  <c r="E43"/>
  <c r="E57" s="1"/>
  <c r="L43"/>
  <c r="F72"/>
  <c r="R43"/>
  <c r="I43"/>
  <c r="I57" s="1"/>
  <c r="J43"/>
  <c r="V72"/>
  <c r="O43"/>
  <c r="U72"/>
  <c r="U43"/>
  <c r="S43"/>
  <c r="H43"/>
  <c r="N43"/>
  <c r="N57" s="1"/>
  <c r="F43"/>
  <c r="T43"/>
  <c r="M43"/>
  <c r="P43"/>
  <c r="P57" s="1"/>
  <c r="D43"/>
  <c r="D57" s="1"/>
  <c r="V43"/>
  <c r="G43"/>
  <c r="W43"/>
  <c r="W57" s="1"/>
  <c r="K43"/>
  <c r="K57" s="1"/>
  <c r="Q43"/>
  <c r="G57" l="1"/>
  <c r="M57"/>
  <c r="H57"/>
  <c r="O57"/>
  <c r="R57"/>
  <c r="S53"/>
  <c r="J53"/>
  <c r="M53"/>
  <c r="H53"/>
  <c r="T53"/>
  <c r="Q57"/>
  <c r="V57"/>
  <c r="T57"/>
  <c r="S57"/>
  <c r="C74"/>
  <c r="P53"/>
  <c r="F57"/>
  <c r="U57"/>
  <c r="J57"/>
  <c r="L57"/>
  <c r="K53"/>
  <c r="W53"/>
  <c r="N53"/>
  <c r="C72"/>
  <c r="G53"/>
  <c r="V53"/>
  <c r="I53"/>
  <c r="Q53"/>
  <c r="L53"/>
  <c r="C73"/>
  <c r="F69"/>
  <c r="K69"/>
  <c r="O69"/>
  <c r="O68"/>
  <c r="S67"/>
  <c r="S68"/>
  <c r="W69"/>
  <c r="F67"/>
  <c r="P67"/>
  <c r="K68"/>
  <c r="F68"/>
  <c r="R67"/>
  <c r="I69"/>
  <c r="L69"/>
  <c r="N69"/>
  <c r="N67"/>
  <c r="Q67"/>
  <c r="H67"/>
  <c r="T69"/>
  <c r="G67"/>
  <c r="K67"/>
  <c r="O67"/>
  <c r="J67"/>
  <c r="N68"/>
  <c r="E67"/>
  <c r="M68"/>
  <c r="M67"/>
  <c r="U68"/>
  <c r="E69"/>
  <c r="M69"/>
  <c r="U69"/>
  <c r="R69"/>
  <c r="J69"/>
  <c r="T67"/>
  <c r="G69"/>
  <c r="D68"/>
  <c r="T68"/>
  <c r="D69"/>
  <c r="G68"/>
  <c r="S69"/>
  <c r="V68"/>
  <c r="D67"/>
  <c r="H68"/>
  <c r="L67"/>
  <c r="P68"/>
  <c r="H69"/>
  <c r="P69"/>
  <c r="C68" l="1"/>
  <c r="C67"/>
  <c r="C69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<sst xmlns="http://schemas.openxmlformats.org/spreadsheetml/2006/main" count="95" uniqueCount="65">
  <si>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</si>
  <si>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</si>
  <si>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</si>
  <si>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</si>
  <si>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</si>
  <si>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</si>
  <si>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</si>
  <si>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</si>
  <si>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</si>
  <si>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</si>
  <si>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</si>
  <si>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</si>
  <si>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</si>
  <si>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</si>
  <si>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</si>
  <si>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</si>
  <si>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</si>
  <si>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</si>
  <si>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</si>
  <si>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</si>
  <si>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</si>
  <si>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</si>
  <si>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</si>
  <si>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</si>
  <si>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</si>
  <si>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</si>
  <si>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</si>
  <si>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</si>
  <si>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</si>
  <si>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</si>
  <si>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</si>
  <si>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</si>
  <si>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</si>
  <si>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</si>
  <si>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</si>
  <si>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</si>
  <si>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</si>
  <si>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</si>
  <si>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</si>
  <si>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</si>
  <si>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</si>
  <si>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</si>
  <si>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</si>
  <si>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</si>
  <si>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</si>
  <si>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</si>
  <si>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</si>
  <si>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</si>
  <si>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</si>
  <si>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</si>
  <si>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</si>
  <si>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</si>
  <si>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</si>
  <si>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</si>
  <si>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</si>
  <si>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</si>
  <si>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</si>
  <si>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</si>
  <si>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</si>
  <si>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</si>
  <si>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</si>
  <si>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</si>
  <si>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</si>
  <si>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Croatia</t>
  </si>
  <si>
    <t>HRV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</si>
</sst>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Wealth_HRV!$B$54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Wealth_HRV!$D$52:$W$52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Wealth_HRV!$D$54:$W$54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-1.3580090391093425</c:v>
                </c:pt>
                <c:pt idx="2">
                  <c:v>-2.6261050221003335</c:v>
                </c:pt>
                <c:pt idx="3">
                  <c:v>-3.5659315537835745</c:v>
                </c:pt>
                <c:pt idx="4">
                  <c:v>-3.3877616479060957</c:v>
                </c:pt>
                <c:pt idx="5">
                  <c:v>-1.156502197919107</c:v>
                </c:pt>
                <c:pt idx="6">
                  <c:v>2.7951902536040407</c:v>
                </c:pt>
                <c:pt idx="7">
                  <c:v>7.1175386431254761</c:v>
                </c:pt>
                <c:pt idx="8">
                  <c:v>11.090636844117441</c:v>
                </c:pt>
                <c:pt idx="9">
                  <c:v>14.526502400451037</c:v>
                </c:pt>
                <c:pt idx="10">
                  <c:v>18.12991915309361</c:v>
                </c:pt>
                <c:pt idx="11">
                  <c:v>22.499616570630977</c:v>
                </c:pt>
                <c:pt idx="12">
                  <c:v>28.711099636213632</c:v>
                </c:pt>
                <c:pt idx="13">
                  <c:v>35.1989572625546</c:v>
                </c:pt>
                <c:pt idx="14">
                  <c:v>42.037589163839819</c:v>
                </c:pt>
                <c:pt idx="15">
                  <c:v>49.994395849865668</c:v>
                </c:pt>
                <c:pt idx="16">
                  <c:v>58.61152598757451</c:v>
                </c:pt>
                <c:pt idx="17">
                  <c:v>68.098081633918397</c:v>
                </c:pt>
                <c:pt idx="18">
                  <c:v>75.410474538649666</c:v>
                </c:pt>
                <c:pt idx="19">
                  <c:v>80.91552264431958</c:v>
                </c:pt>
              </c:numCache>
            </c:numRef>
          </c:val>
        </c:ser>
        <c:ser>
          <c:idx val="1"/>
          <c:order val="1"/>
          <c:tx>
            <c:strRef>
              <c:f>Wealth_HRV!$B$55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Wealth_HRV!$D$52:$W$52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Wealth_HRV!$D$55:$W$55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0.43346613690624647</c:v>
                </c:pt>
                <c:pt idx="2">
                  <c:v>0.86842031622160754</c:v>
                </c:pt>
                <c:pt idx="3">
                  <c:v>1.3290343909561519</c:v>
                </c:pt>
                <c:pt idx="4">
                  <c:v>1.8101291358015859</c:v>
                </c:pt>
                <c:pt idx="5">
                  <c:v>2.0411509048223309</c:v>
                </c:pt>
                <c:pt idx="6">
                  <c:v>2.3018929308143088</c:v>
                </c:pt>
                <c:pt idx="7">
                  <c:v>2.5736774763351011</c:v>
                </c:pt>
                <c:pt idx="8">
                  <c:v>2.8272117845185685</c:v>
                </c:pt>
                <c:pt idx="9">
                  <c:v>3.0456181702333218</c:v>
                </c:pt>
                <c:pt idx="10">
                  <c:v>3.3036569382916658</c:v>
                </c:pt>
                <c:pt idx="11">
                  <c:v>3.4257012909730822</c:v>
                </c:pt>
                <c:pt idx="12">
                  <c:v>3.0671043297500367</c:v>
                </c:pt>
                <c:pt idx="13">
                  <c:v>5.3891615805280679</c:v>
                </c:pt>
                <c:pt idx="14">
                  <c:v>6.316388013427443</c:v>
                </c:pt>
                <c:pt idx="15">
                  <c:v>6.7001789985846161</c:v>
                </c:pt>
                <c:pt idx="16">
                  <c:v>7.5833791443964627</c:v>
                </c:pt>
                <c:pt idx="17">
                  <c:v>8.2020632619955958</c:v>
                </c:pt>
                <c:pt idx="18">
                  <c:v>8.9210700284732205</c:v>
                </c:pt>
                <c:pt idx="19">
                  <c:v>8.2104869613335083</c:v>
                </c:pt>
              </c:numCache>
            </c:numRef>
          </c:val>
        </c:ser>
        <c:ser>
          <c:idx val="2"/>
          <c:order val="2"/>
          <c:tx>
            <c:strRef>
              <c:f>Wealth_HRV!$B$56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Wealth_HRV!$D$52:$W$52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Wealth_HRV!$D$56:$W$56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-0.62149760600521686</c:v>
                </c:pt>
                <c:pt idx="2">
                  <c:v>-1.2775114295043188</c:v>
                </c:pt>
                <c:pt idx="3">
                  <c:v>-1.7064963525901589</c:v>
                </c:pt>
                <c:pt idx="4">
                  <c:v>-1.6714832960935233</c:v>
                </c:pt>
                <c:pt idx="5">
                  <c:v>-1.0947835494511837</c:v>
                </c:pt>
                <c:pt idx="6">
                  <c:v>-9.4797468475582569E-2</c:v>
                </c:pt>
                <c:pt idx="7">
                  <c:v>1.1524637219409772</c:v>
                </c:pt>
                <c:pt idx="8">
                  <c:v>2.5036198775535645</c:v>
                </c:pt>
                <c:pt idx="9">
                  <c:v>3.6960007042164067</c:v>
                </c:pt>
                <c:pt idx="10">
                  <c:v>4.673726296905456</c:v>
                </c:pt>
                <c:pt idx="11">
                  <c:v>5.4997243103891424</c:v>
                </c:pt>
                <c:pt idx="12">
                  <c:v>6.1559168426290833</c:v>
                </c:pt>
                <c:pt idx="13">
                  <c:v>6.8028676569596991</c:v>
                </c:pt>
                <c:pt idx="14">
                  <c:v>7.4919550490720077</c:v>
                </c:pt>
                <c:pt idx="15">
                  <c:v>8.2293414877430813</c:v>
                </c:pt>
                <c:pt idx="16">
                  <c:v>8.9326503910975408</c:v>
                </c:pt>
                <c:pt idx="17">
                  <c:v>9.6509079848670076</c:v>
                </c:pt>
                <c:pt idx="18">
                  <c:v>10.352249981596518</c:v>
                </c:pt>
                <c:pt idx="19">
                  <c:v>11.075542624984269</c:v>
                </c:pt>
              </c:numCache>
            </c:numRef>
          </c:val>
        </c:ser>
        <c:ser>
          <c:idx val="4"/>
          <c:order val="3"/>
          <c:tx>
            <c:strRef>
              <c:f>Wealth_HRV!$B$53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Wealth_HRV!$D$52:$W$52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Wealth_HRV!$D$53:$W$53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0.13161042210205753</c:v>
                </c:pt>
                <c:pt idx="2">
                  <c:v>0.27669882754128849</c:v>
                </c:pt>
                <c:pt idx="3">
                  <c:v>0.49920079767507008</c:v>
                </c:pt>
                <c:pt idx="4">
                  <c:v>0.92041164197016467</c:v>
                </c:pt>
                <c:pt idx="5">
                  <c:v>1.4609751131232196</c:v>
                </c:pt>
                <c:pt idx="6">
                  <c:v>2.2962495276684036</c:v>
                </c:pt>
                <c:pt idx="7">
                  <c:v>3.2039678129992311</c:v>
                </c:pt>
                <c:pt idx="8">
                  <c:v>4.0481369507190168</c:v>
                </c:pt>
                <c:pt idx="9">
                  <c:v>4.7782582046676403</c:v>
                </c:pt>
                <c:pt idx="10">
                  <c:v>5.5586778572992435</c:v>
                </c:pt>
                <c:pt idx="11">
                  <c:v>6.3370620891484375</c:v>
                </c:pt>
                <c:pt idx="12">
                  <c:v>6.9912161976484199</c:v>
                </c:pt>
                <c:pt idx="13">
                  <c:v>9.8788296233535799</c:v>
                </c:pt>
                <c:pt idx="14">
                  <c:v>11.67924945968608</c:v>
                </c:pt>
                <c:pt idx="15">
                  <c:v>13.203432790711634</c:v>
                </c:pt>
                <c:pt idx="16">
                  <c:v>15.233386697068173</c:v>
                </c:pt>
                <c:pt idx="17">
                  <c:v>17.177062909551523</c:v>
                </c:pt>
                <c:pt idx="18">
                  <c:v>18.878190812996909</c:v>
                </c:pt>
                <c:pt idx="19">
                  <c:v>19.141373410246931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Wealth_HRV!$D$64:$W$64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-12.484763714532832</c:v>
                </c:pt>
                <c:pt idx="2">
                  <c:v>-20.2178855784774</c:v>
                </c:pt>
                <c:pt idx="3">
                  <c:v>-16.071662813500343</c:v>
                </c:pt>
                <c:pt idx="4">
                  <c:v>-10.535659918759377</c:v>
                </c:pt>
                <c:pt idx="5">
                  <c:v>-5.013788669414831</c:v>
                </c:pt>
                <c:pt idx="6">
                  <c:v>2.1320186850798173</c:v>
                </c:pt>
                <c:pt idx="7">
                  <c:v>5.274014187651721</c:v>
                </c:pt>
                <c:pt idx="8">
                  <c:v>4.6673172150901943</c:v>
                </c:pt>
                <c:pt idx="9">
                  <c:v>9.4250172612068361</c:v>
                </c:pt>
                <c:pt idx="10">
                  <c:v>14.030815134903939</c:v>
                </c:pt>
                <c:pt idx="11">
                  <c:v>20.011255576054943</c:v>
                </c:pt>
                <c:pt idx="12">
                  <c:v>26.724852328815494</c:v>
                </c:pt>
                <c:pt idx="13">
                  <c:v>32.165956421246555</c:v>
                </c:pt>
                <c:pt idx="14">
                  <c:v>38.055989391417697</c:v>
                </c:pt>
                <c:pt idx="15">
                  <c:v>45.136671461332199</c:v>
                </c:pt>
                <c:pt idx="16">
                  <c:v>52.749254871411665</c:v>
                </c:pt>
                <c:pt idx="17">
                  <c:v>56.33154169038184</c:v>
                </c:pt>
                <c:pt idx="18">
                  <c:v>47.216309409735487</c:v>
                </c:pt>
                <c:pt idx="19">
                  <c:v>45.71145154550458</c:v>
                </c:pt>
              </c:numCache>
            </c:numRef>
          </c:val>
        </c:ser>
        <c:marker val="1"/>
        <c:axId val="75003392"/>
        <c:axId val="75004928"/>
      </c:lineChart>
      <c:catAx>
        <c:axId val="7500339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004928"/>
        <c:crosses val="autoZero"/>
        <c:auto val="1"/>
        <c:lblAlgn val="ctr"/>
        <c:lblOffset val="100"/>
      </c:catAx>
      <c:valAx>
        <c:axId val="750049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003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98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Wealth_HRV!$B$40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Wealth_HRV!$D$38:$W$38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Wealth_HRV!$D$40:$W$40</c:f>
              <c:numCache>
                <c:formatCode>_(* #,##0_);_(* \(#,##0\);_(* "-"??_);_(@_)</c:formatCode>
                <c:ptCount val="20"/>
                <c:pt idx="0">
                  <c:v>20737.244524262071</c:v>
                </c:pt>
                <c:pt idx="1">
                  <c:v>20455.630869160384</c:v>
                </c:pt>
                <c:pt idx="2">
                  <c:v>20192.662704365197</c:v>
                </c:pt>
                <c:pt idx="3">
                  <c:v>19997.768578386153</c:v>
                </c:pt>
                <c:pt idx="4">
                  <c:v>20034.716107436612</c:v>
                </c:pt>
                <c:pt idx="5">
                  <c:v>20497.417835551121</c:v>
                </c:pt>
                <c:pt idx="6">
                  <c:v>21316.88996207028</c:v>
                </c:pt>
                <c:pt idx="7">
                  <c:v>22213.225916795844</c:v>
                </c:pt>
                <c:pt idx="8">
                  <c:v>23037.137005924607</c:v>
                </c:pt>
                <c:pt idx="9">
                  <c:v>23749.640847866402</c:v>
                </c:pt>
                <c:pt idx="10">
                  <c:v>24496.890191090115</c:v>
                </c:pt>
                <c:pt idx="11">
                  <c:v>25403.045029535202</c:v>
                </c:pt>
                <c:pt idx="12">
                  <c:v>26691.13546142821</c:v>
                </c:pt>
                <c:pt idx="13">
                  <c:v>28036.53836178852</c:v>
                </c:pt>
                <c:pt idx="14">
                  <c:v>29454.682181272226</c:v>
                </c:pt>
                <c:pt idx="15">
                  <c:v>31104.704640076241</c:v>
                </c:pt>
                <c:pt idx="16">
                  <c:v>32891.659987706807</c:v>
                </c:pt>
                <c:pt idx="17">
                  <c:v>34858.910229019326</c:v>
                </c:pt>
                <c:pt idx="18">
                  <c:v>36375.299026248242</c:v>
                </c:pt>
                <c:pt idx="19">
                  <c:v>37516.89431309927</c:v>
                </c:pt>
              </c:numCache>
            </c:numRef>
          </c:val>
        </c:ser>
        <c:ser>
          <c:idx val="1"/>
          <c:order val="1"/>
          <c:tx>
            <c:strRef>
              <c:f>Wealth_HRV!$B$41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Wealth_HRV!$D$38:$W$38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Wealth_HRV!$D$41:$W$41</c:f>
              <c:numCache>
                <c:formatCode>General</c:formatCode>
                <c:ptCount val="20"/>
                <c:pt idx="0">
                  <c:v>113801.96102873523</c:v>
                </c:pt>
                <c:pt idx="1">
                  <c:v>114295.25399293004</c:v>
                </c:pt>
                <c:pt idx="2">
                  <c:v>114790.24037856737</c:v>
                </c:pt>
                <c:pt idx="3">
                  <c:v>115314.42822838965</c:v>
                </c:pt>
                <c:pt idx="4">
                  <c:v>115861.92348242992</c:v>
                </c:pt>
                <c:pt idx="5">
                  <c:v>116124.8307859788</c:v>
                </c:pt>
                <c:pt idx="6">
                  <c:v>116421.56032478374</c:v>
                </c:pt>
                <c:pt idx="7">
                  <c:v>116730.85646735942</c:v>
                </c:pt>
                <c:pt idx="8">
                  <c:v>117019.38348195286</c:v>
                </c:pt>
                <c:pt idx="9">
                  <c:v>117267.93423190822</c:v>
                </c:pt>
                <c:pt idx="10">
                  <c:v>117561.58741017302</c:v>
                </c:pt>
                <c:pt idx="11">
                  <c:v>117700.47627684929</c:v>
                </c:pt>
                <c:pt idx="12">
                  <c:v>117292.38590278802</c:v>
                </c:pt>
                <c:pt idx="13">
                  <c:v>119934.93259038335</c:v>
                </c:pt>
                <c:pt idx="14">
                  <c:v>120990.13445419964</c:v>
                </c:pt>
                <c:pt idx="15">
                  <c:v>121426.89612155998</c:v>
                </c:pt>
                <c:pt idx="16">
                  <c:v>122431.99520730253</c:v>
                </c:pt>
                <c:pt idx="17">
                  <c:v>123136.06986570367</c:v>
                </c:pt>
                <c:pt idx="18">
                  <c:v>123954.3136658845</c:v>
                </c:pt>
                <c:pt idx="19">
                  <c:v>123145.65620074137</c:v>
                </c:pt>
              </c:numCache>
            </c:numRef>
          </c:val>
        </c:ser>
        <c:ser>
          <c:idx val="2"/>
          <c:order val="2"/>
          <c:tx>
            <c:strRef>
              <c:f>Wealth_HRV!$B$42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Wealth_HRV!$D$38:$W$38</c:f>
              <c:numCache>
                <c:formatCode>General</c:formatCod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Wealth_HRV!$D$42:$W$42</c:f>
              <c:numCache>
                <c:formatCode>_(* #,##0_);_(* \(#,##0\);_(* "-"??_);_(@_)</c:formatCode>
                <c:ptCount val="20"/>
                <c:pt idx="0">
                  <c:v>4595.847007375397</c:v>
                </c:pt>
                <c:pt idx="1">
                  <c:v>4567.2839282488967</c:v>
                </c:pt>
                <c:pt idx="2">
                  <c:v>4537.1345365736443</c:v>
                </c:pt>
                <c:pt idx="3">
                  <c:v>4517.4190458239118</c:v>
                </c:pt>
                <c:pt idx="4">
                  <c:v>4519.0281923331031</c:v>
                </c:pt>
                <c:pt idx="5">
                  <c:v>4545.5324303807065</c:v>
                </c:pt>
                <c:pt idx="6">
                  <c:v>4591.490260757394</c:v>
                </c:pt>
                <c:pt idx="7">
                  <c:v>4648.812476851308</c:v>
                </c:pt>
                <c:pt idx="8">
                  <c:v>4710.9095465939981</c:v>
                </c:pt>
                <c:pt idx="9">
                  <c:v>4765.7095451327004</c:v>
                </c:pt>
                <c:pt idx="10">
                  <c:v>4810.6443175246432</c:v>
                </c:pt>
                <c:pt idx="11">
                  <c:v>4848.6059225083136</c:v>
                </c:pt>
                <c:pt idx="12">
                  <c:v>4878.7635273638834</c:v>
                </c:pt>
                <c:pt idx="13">
                  <c:v>4908.4963970034878</c:v>
                </c:pt>
                <c:pt idx="14">
                  <c:v>4940.1657992920827</c:v>
                </c:pt>
                <c:pt idx="15">
                  <c:v>4974.0549518665393</c:v>
                </c:pt>
                <c:pt idx="16">
                  <c:v>5006.3779530539605</c:v>
                </c:pt>
                <c:pt idx="17">
                  <c:v>5039.3879731824609</c:v>
                </c:pt>
                <c:pt idx="18">
                  <c:v>5071.6205783506202</c:v>
                </c:pt>
                <c:pt idx="19">
                  <c:v>5104.8620016563227</c:v>
                </c:pt>
              </c:numCache>
            </c:numRef>
          </c:val>
        </c:ser>
        <c:overlap val="100"/>
        <c:axId val="74428416"/>
        <c:axId val="74429952"/>
      </c:barChart>
      <c:catAx>
        <c:axId val="7442841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429952"/>
        <c:crosses val="autoZero"/>
        <c:auto val="1"/>
        <c:lblAlgn val="ctr"/>
        <c:lblOffset val="100"/>
      </c:catAx>
      <c:valAx>
        <c:axId val="744299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42841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41" l="0.70000000000000162" r="0.70000000000000162" t="0.750000000000014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  <c:layout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Wealth_HRV!$B$67:$B$69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Wealth_HRV!$C$67:$C$69</c:f>
              <c:numCache>
                <c:formatCode>_(* #,##0_);_(* \(#,##0\);_(* "-"??_);_(@_)</c:formatCode>
                <c:ptCount val="3"/>
                <c:pt idx="0">
                  <c:v>17.257183604244336</c:v>
                </c:pt>
                <c:pt idx="1">
                  <c:v>79.531502624971694</c:v>
                </c:pt>
                <c:pt idx="2">
                  <c:v>3.2113137707839927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  <c:layout/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Wealth_HRV!$B$72:$B$75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Wealth_HRV!$C$72:$C$75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90.494872526780384</c:v>
                </c:pt>
                <c:pt idx="2">
                  <c:v>9.5051274732196038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56" sqref="A56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23" width="20.7109375" customWidth="1"/>
  </cols>
  <sheetData>
    <row r="1" spans="1:23" ht="21">
      <c r="A1" s="3" t="s">
        <v>0</v>
      </c>
      <c r="B1" s="4" t="s">
        <v>63</v>
      </c>
    </row>
    <row r="2" spans="1:23" ht="21">
      <c r="A2" s="3" t="s">
        <v>1</v>
      </c>
      <c r="B2" s="4" t="s">
        <v>64</v>
      </c>
    </row>
    <row r="3" spans="1:23" ht="21">
      <c r="A3" s="3" t="s">
        <v>39</v>
      </c>
      <c r="B3" s="4" t="s">
        <v>40</v>
      </c>
    </row>
    <row r="4" spans="1:23" ht="21" customHeight="1">
      <c r="A4" s="3" t="s">
        <v>4</v>
      </c>
      <c r="B4" s="4" t="s">
        <v>30</v>
      </c>
    </row>
    <row r="6" spans="1:23">
      <c r="A6" s="1" t="s">
        <v>2</v>
      </c>
      <c r="B6" s="1" t="s">
        <v>3</v>
      </c>
      <c r="C6" s="1" t="s">
        <v>37</v>
      </c>
      <c r="D6" s="1">
        <v>1991</v>
      </c>
      <c r="E6" s="1">
        <v>1992</v>
      </c>
      <c r="F6" s="1">
        <v>1993</v>
      </c>
      <c r="G6" s="1">
        <v>1994</v>
      </c>
      <c r="H6" s="1">
        <v>1995</v>
      </c>
      <c r="I6" s="1">
        <v>1996</v>
      </c>
      <c r="J6" s="1">
        <v>1997</v>
      </c>
      <c r="K6" s="1">
        <v>1998</v>
      </c>
      <c r="L6" s="1">
        <v>1999</v>
      </c>
      <c r="M6" s="1">
        <v>2000</v>
      </c>
      <c r="N6" s="1">
        <v>2001</v>
      </c>
      <c r="O6" s="1">
        <v>2002</v>
      </c>
      <c r="P6" s="1">
        <v>2003</v>
      </c>
      <c r="Q6" s="1">
        <v>2004</v>
      </c>
      <c r="R6" s="1">
        <v>2005</v>
      </c>
      <c r="S6" s="1">
        <v>2006</v>
      </c>
      <c r="T6" s="1">
        <v>2007</v>
      </c>
      <c r="U6" s="1">
        <v>2008</v>
      </c>
      <c r="V6" s="1">
        <v>2009</v>
      </c>
      <c r="W6" s="1">
        <v>2010</v>
      </c>
    </row>
    <row r="7" spans="1:23" ht="16.5">
      <c r="A7" s="24" t="s">
        <v>29</v>
      </c>
      <c r="B7" s="23" t="s">
        <v>28</v>
      </c>
      <c r="D7" s="13">
        <f t="shared" ref="D7:W7" si="0">+D8+D9+D10</f>
        <v>632796793308.5697</v>
      </c>
      <c r="E7" s="13">
        <f t="shared" si="0"/>
        <v>639215860453.27771</v>
      </c>
      <c r="F7" s="13">
        <f t="shared" si="0"/>
        <v>645833789499.4906</v>
      </c>
      <c r="G7" s="13">
        <f t="shared" si="0"/>
        <v>651412066195.92725</v>
      </c>
      <c r="H7" s="13">
        <f t="shared" si="0"/>
        <v>655600893290.75793</v>
      </c>
      <c r="I7" s="13">
        <f t="shared" si="0"/>
        <v>657376853031.11829</v>
      </c>
      <c r="J7" s="13">
        <f t="shared" si="0"/>
        <v>658331483709.51636</v>
      </c>
      <c r="K7" s="13">
        <f t="shared" si="0"/>
        <v>658049190181.1189</v>
      </c>
      <c r="L7" s="13">
        <f t="shared" si="0"/>
        <v>657250212588.56201</v>
      </c>
      <c r="M7" s="13">
        <f t="shared" si="0"/>
        <v>656831399725.9126</v>
      </c>
      <c r="N7" s="13">
        <f t="shared" si="0"/>
        <v>658211594173.67761</v>
      </c>
      <c r="O7" s="13">
        <f t="shared" si="0"/>
        <v>660756123581.8894</v>
      </c>
      <c r="P7" s="13">
        <f t="shared" si="0"/>
        <v>663417723638.11218</v>
      </c>
      <c r="Q7" s="13">
        <f t="shared" si="0"/>
        <v>680242778079.43726</v>
      </c>
      <c r="R7" s="13">
        <f t="shared" si="0"/>
        <v>690217916585.46741</v>
      </c>
      <c r="S7" s="13">
        <f t="shared" si="0"/>
        <v>698347158751.62732</v>
      </c>
      <c r="T7" s="13">
        <f t="shared" si="0"/>
        <v>709619925063.16248</v>
      </c>
      <c r="U7" s="13">
        <f t="shared" si="0"/>
        <v>720348932424.44849</v>
      </c>
      <c r="V7" s="13">
        <f t="shared" si="0"/>
        <v>729562345388.3772</v>
      </c>
      <c r="W7" s="13">
        <f t="shared" si="0"/>
        <v>729928620551.86316</v>
      </c>
    </row>
    <row r="8" spans="1:23" s="22" customFormat="1" ht="15.75">
      <c r="A8" s="19">
        <v>1</v>
      </c>
      <c r="B8" s="20" t="s">
        <v>5</v>
      </c>
      <c r="C8" s="20"/>
      <c r="D8" s="21">
        <v>94314564126.927765</v>
      </c>
      <c r="E8" s="21">
        <v>93853973251.848221</v>
      </c>
      <c r="F8" s="21">
        <v>93471189493.299988</v>
      </c>
      <c r="G8" s="21">
        <v>93161864670.261261</v>
      </c>
      <c r="H8" s="21">
        <v>93542109540.337646</v>
      </c>
      <c r="I8" s="21">
        <v>95450448619.317886</v>
      </c>
      <c r="J8" s="21">
        <v>98598929661.660248</v>
      </c>
      <c r="K8" s="21">
        <v>101797483364.38879</v>
      </c>
      <c r="L8" s="21">
        <v>104589569566.65199</v>
      </c>
      <c r="M8" s="21">
        <v>107004790578.21005</v>
      </c>
      <c r="N8" s="21">
        <v>109785753018.19328</v>
      </c>
      <c r="O8" s="21">
        <v>113450329341.48962</v>
      </c>
      <c r="P8" s="21">
        <v>118951367312.63994</v>
      </c>
      <c r="Q8" s="21">
        <v>124749194244.62195</v>
      </c>
      <c r="R8" s="21">
        <v>130837285883.66069</v>
      </c>
      <c r="S8" s="21">
        <v>137911759490.82831</v>
      </c>
      <c r="T8" s="21">
        <v>145578322647.29041</v>
      </c>
      <c r="U8" s="21">
        <v>154020155790.06598</v>
      </c>
      <c r="V8" s="21">
        <v>160446496964.1134</v>
      </c>
      <c r="W8" s="21">
        <v>165199266235.6994</v>
      </c>
    </row>
    <row r="9" spans="1:23" s="22" customFormat="1" ht="15.75">
      <c r="A9" s="19">
        <v>2</v>
      </c>
      <c r="B9" s="20" t="s">
        <v>38</v>
      </c>
      <c r="C9" s="20"/>
      <c r="D9" s="21">
        <v>517579967707.72607</v>
      </c>
      <c r="E9" s="21">
        <v>524406398398.50391</v>
      </c>
      <c r="F9" s="21">
        <v>531360349424.69641</v>
      </c>
      <c r="G9" s="21">
        <v>537205294432.34308</v>
      </c>
      <c r="H9" s="21">
        <v>540959436601.38879</v>
      </c>
      <c r="I9" s="21">
        <v>540759196270.052</v>
      </c>
      <c r="J9" s="21">
        <v>538495120910.65149</v>
      </c>
      <c r="K9" s="21">
        <v>534947398628.93958</v>
      </c>
      <c r="L9" s="21">
        <v>531272915822.1723</v>
      </c>
      <c r="M9" s="21">
        <v>528354547523.69214</v>
      </c>
      <c r="N9" s="21">
        <v>526866361369.17957</v>
      </c>
      <c r="O9" s="21">
        <v>525651857158.60065</v>
      </c>
      <c r="P9" s="21">
        <v>522723722213.34827</v>
      </c>
      <c r="Q9" s="21">
        <v>533653121129.42761</v>
      </c>
      <c r="R9" s="21">
        <v>537436483383.67242</v>
      </c>
      <c r="S9" s="21">
        <v>538381479181.7077</v>
      </c>
      <c r="T9" s="21">
        <v>541883398627.54498</v>
      </c>
      <c r="U9" s="21">
        <v>544062810325.71674</v>
      </c>
      <c r="V9" s="21">
        <v>546745619793.55786</v>
      </c>
      <c r="W9" s="21">
        <v>542250962318.41052</v>
      </c>
    </row>
    <row r="10" spans="1:23" s="22" customFormat="1" ht="15.75">
      <c r="A10" s="19">
        <v>3</v>
      </c>
      <c r="B10" s="20" t="s">
        <v>10</v>
      </c>
      <c r="C10" s="20"/>
      <c r="D10" s="21">
        <f t="shared" ref="D10:W10" si="1">+D13+D16+D19+D23</f>
        <v>20902261473.915871</v>
      </c>
      <c r="E10" s="21">
        <f t="shared" si="1"/>
        <v>20955488802.925529</v>
      </c>
      <c r="F10" s="21">
        <f t="shared" si="1"/>
        <v>21002250581.494236</v>
      </c>
      <c r="G10" s="21">
        <f t="shared" si="1"/>
        <v>21044907093.322876</v>
      </c>
      <c r="H10" s="21">
        <f t="shared" si="1"/>
        <v>21099347149.031452</v>
      </c>
      <c r="I10" s="21">
        <f t="shared" si="1"/>
        <v>21167208141.748409</v>
      </c>
      <c r="J10" s="21">
        <f t="shared" si="1"/>
        <v>21237433137.204643</v>
      </c>
      <c r="K10" s="21">
        <f t="shared" si="1"/>
        <v>21304308187.790512</v>
      </c>
      <c r="L10" s="21">
        <f t="shared" si="1"/>
        <v>21387727199.737713</v>
      </c>
      <c r="M10" s="21">
        <f t="shared" si="1"/>
        <v>21472061624.010372</v>
      </c>
      <c r="N10" s="21">
        <f t="shared" si="1"/>
        <v>21559479786.30479</v>
      </c>
      <c r="O10" s="21">
        <f t="shared" si="1"/>
        <v>21653937081.799126</v>
      </c>
      <c r="P10" s="21">
        <f t="shared" si="1"/>
        <v>21742634112.124023</v>
      </c>
      <c r="Q10" s="21">
        <f t="shared" si="1"/>
        <v>21840462705.387749</v>
      </c>
      <c r="R10" s="21">
        <f t="shared" si="1"/>
        <v>21944147318.134243</v>
      </c>
      <c r="S10" s="21">
        <f t="shared" si="1"/>
        <v>22053920079.091301</v>
      </c>
      <c r="T10" s="21">
        <f t="shared" si="1"/>
        <v>22158203788.327065</v>
      </c>
      <c r="U10" s="21">
        <f t="shared" si="1"/>
        <v>22265966308.66573</v>
      </c>
      <c r="V10" s="21">
        <f t="shared" si="1"/>
        <v>22370228630.705925</v>
      </c>
      <c r="W10" s="21">
        <f t="shared" si="1"/>
        <v>22478391997.753334</v>
      </c>
    </row>
    <row r="11" spans="1:23" s="22" customFormat="1" ht="15.75">
      <c r="A11" s="27">
        <v>3.1</v>
      </c>
      <c r="B11" s="26" t="s">
        <v>32</v>
      </c>
      <c r="C11" s="20"/>
      <c r="D11" s="38">
        <f t="shared" ref="D11:W11" si="2">+D13+D16</f>
        <v>17726895551.583164</v>
      </c>
      <c r="E11" s="38">
        <f t="shared" si="2"/>
        <v>17917901796.333252</v>
      </c>
      <c r="F11" s="38">
        <f t="shared" si="2"/>
        <v>18108908041.08334</v>
      </c>
      <c r="G11" s="38">
        <f t="shared" si="2"/>
        <v>18299914285.833427</v>
      </c>
      <c r="H11" s="38">
        <f t="shared" si="2"/>
        <v>18490920530.583515</v>
      </c>
      <c r="I11" s="38">
        <f t="shared" si="2"/>
        <v>18681926775.333603</v>
      </c>
      <c r="J11" s="38">
        <f t="shared" si="2"/>
        <v>18872933020.083687</v>
      </c>
      <c r="K11" s="38">
        <f t="shared" si="2"/>
        <v>19063939264.833778</v>
      </c>
      <c r="L11" s="38">
        <f t="shared" si="2"/>
        <v>19254945509.583862</v>
      </c>
      <c r="M11" s="38">
        <f t="shared" si="2"/>
        <v>19445951754.33395</v>
      </c>
      <c r="N11" s="38">
        <f t="shared" si="2"/>
        <v>19637781961.934654</v>
      </c>
      <c r="O11" s="38">
        <f t="shared" si="2"/>
        <v>19829612169.535355</v>
      </c>
      <c r="P11" s="38">
        <f t="shared" si="2"/>
        <v>20021442377.136055</v>
      </c>
      <c r="Q11" s="38">
        <f t="shared" si="2"/>
        <v>20213272584.736755</v>
      </c>
      <c r="R11" s="38">
        <f t="shared" si="2"/>
        <v>20405102792.337456</v>
      </c>
      <c r="S11" s="38">
        <f t="shared" si="2"/>
        <v>20599235228.580597</v>
      </c>
      <c r="T11" s="38">
        <f t="shared" si="2"/>
        <v>20793367664.823738</v>
      </c>
      <c r="U11" s="38">
        <f t="shared" si="2"/>
        <v>20987500101.066872</v>
      </c>
      <c r="V11" s="38">
        <f t="shared" si="2"/>
        <v>21181632537.310013</v>
      </c>
      <c r="W11" s="38">
        <f t="shared" si="2"/>
        <v>21375764973.553154</v>
      </c>
    </row>
    <row r="12" spans="1:23" s="22" customFormat="1" ht="15.75">
      <c r="A12" s="27">
        <v>3.2</v>
      </c>
      <c r="B12" s="26" t="s">
        <v>33</v>
      </c>
      <c r="C12" s="20"/>
      <c r="D12" s="38">
        <f t="shared" ref="D12:W12" si="3">+D23+D19</f>
        <v>3175365922.3327045</v>
      </c>
      <c r="E12" s="38">
        <f t="shared" si="3"/>
        <v>3037587006.5922785</v>
      </c>
      <c r="F12" s="38">
        <f t="shared" si="3"/>
        <v>2893342540.4108973</v>
      </c>
      <c r="G12" s="38">
        <f t="shared" si="3"/>
        <v>2744992807.4894495</v>
      </c>
      <c r="H12" s="38">
        <f t="shared" si="3"/>
        <v>2608426618.447937</v>
      </c>
      <c r="I12" s="38">
        <f t="shared" si="3"/>
        <v>2485281366.4148054</v>
      </c>
      <c r="J12" s="38">
        <f t="shared" si="3"/>
        <v>2364500117.1209564</v>
      </c>
      <c r="K12" s="38">
        <f t="shared" si="3"/>
        <v>2240368922.9567342</v>
      </c>
      <c r="L12" s="38">
        <f t="shared" si="3"/>
        <v>2132781690.153852</v>
      </c>
      <c r="M12" s="38">
        <f t="shared" si="3"/>
        <v>2026109869.6764235</v>
      </c>
      <c r="N12" s="38">
        <f t="shared" si="3"/>
        <v>1921697824.3701377</v>
      </c>
      <c r="O12" s="38">
        <f t="shared" si="3"/>
        <v>1824324912.263773</v>
      </c>
      <c r="P12" s="38">
        <f t="shared" si="3"/>
        <v>1721191734.9879675</v>
      </c>
      <c r="Q12" s="38">
        <f t="shared" si="3"/>
        <v>1627190120.6509919</v>
      </c>
      <c r="R12" s="38">
        <f t="shared" si="3"/>
        <v>1539044525.796788</v>
      </c>
      <c r="S12" s="38">
        <f t="shared" si="3"/>
        <v>1454684850.5107031</v>
      </c>
      <c r="T12" s="38">
        <f t="shared" si="3"/>
        <v>1364836123.503325</v>
      </c>
      <c r="U12" s="38">
        <f t="shared" si="3"/>
        <v>1278466207.5988588</v>
      </c>
      <c r="V12" s="38">
        <f t="shared" si="3"/>
        <v>1188596093.395911</v>
      </c>
      <c r="W12" s="38">
        <f t="shared" si="3"/>
        <v>1102627024.2001781</v>
      </c>
    </row>
    <row r="13" spans="1:23" s="22" customFormat="1" ht="15.75">
      <c r="A13" s="15" t="s">
        <v>42</v>
      </c>
      <c r="B13" s="10" t="s">
        <v>31</v>
      </c>
      <c r="C13" s="20"/>
      <c r="D13" s="13">
        <f t="shared" ref="D13:W13" si="4">+D14+D15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</row>
    <row r="14" spans="1:23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>
      <c r="A16" s="15" t="s">
        <v>44</v>
      </c>
      <c r="B16" s="10" t="s">
        <v>11</v>
      </c>
      <c r="C16" s="10"/>
      <c r="D16" s="13">
        <f t="shared" ref="D16:W16" si="5">+D17+D18</f>
        <v>17726895551.583164</v>
      </c>
      <c r="E16" s="13">
        <f t="shared" si="5"/>
        <v>17917901796.333252</v>
      </c>
      <c r="F16" s="13">
        <f t="shared" si="5"/>
        <v>18108908041.08334</v>
      </c>
      <c r="G16" s="13">
        <f t="shared" si="5"/>
        <v>18299914285.833427</v>
      </c>
      <c r="H16" s="13">
        <f t="shared" si="5"/>
        <v>18490920530.583515</v>
      </c>
      <c r="I16" s="13">
        <f t="shared" si="5"/>
        <v>18681926775.333603</v>
      </c>
      <c r="J16" s="13">
        <f t="shared" si="5"/>
        <v>18872933020.083687</v>
      </c>
      <c r="K16" s="13">
        <f t="shared" si="5"/>
        <v>19063939264.833778</v>
      </c>
      <c r="L16" s="13">
        <f t="shared" si="5"/>
        <v>19254945509.583862</v>
      </c>
      <c r="M16" s="13">
        <f t="shared" si="5"/>
        <v>19445951754.33395</v>
      </c>
      <c r="N16" s="13">
        <f t="shared" si="5"/>
        <v>19637781961.934654</v>
      </c>
      <c r="O16" s="13">
        <f t="shared" si="5"/>
        <v>19829612169.535355</v>
      </c>
      <c r="P16" s="13">
        <f t="shared" si="5"/>
        <v>20021442377.136055</v>
      </c>
      <c r="Q16" s="13">
        <f t="shared" si="5"/>
        <v>20213272584.736755</v>
      </c>
      <c r="R16" s="13">
        <f t="shared" si="5"/>
        <v>20405102792.337456</v>
      </c>
      <c r="S16" s="13">
        <f t="shared" si="5"/>
        <v>20599235228.580597</v>
      </c>
      <c r="T16" s="13">
        <f t="shared" si="5"/>
        <v>20793367664.823738</v>
      </c>
      <c r="U16" s="13">
        <f t="shared" si="5"/>
        <v>20987500101.066872</v>
      </c>
      <c r="V16" s="13">
        <f t="shared" si="5"/>
        <v>21181632537.310013</v>
      </c>
      <c r="W16" s="13">
        <f t="shared" si="5"/>
        <v>21375764973.553154</v>
      </c>
    </row>
    <row r="17" spans="1:23">
      <c r="A17" s="8" t="s">
        <v>45</v>
      </c>
      <c r="B17" s="2" t="s">
        <v>7</v>
      </c>
      <c r="C17" s="2"/>
      <c r="D17" s="14">
        <v>10356309420.289341</v>
      </c>
      <c r="E17" s="14">
        <v>10528080049.355804</v>
      </c>
      <c r="F17" s="14">
        <v>10699850678.422272</v>
      </c>
      <c r="G17" s="14">
        <v>10871621307.488737</v>
      </c>
      <c r="H17" s="14">
        <v>11043391936.555204</v>
      </c>
      <c r="I17" s="14">
        <v>11215162565.62167</v>
      </c>
      <c r="J17" s="14">
        <v>11386933194.688135</v>
      </c>
      <c r="K17" s="14">
        <v>11558703823.754601</v>
      </c>
      <c r="L17" s="14">
        <v>11730474452.821066</v>
      </c>
      <c r="M17" s="14">
        <v>11902245081.887531</v>
      </c>
      <c r="N17" s="14">
        <v>12074839673.804611</v>
      </c>
      <c r="O17" s="14">
        <v>12247434265.721691</v>
      </c>
      <c r="P17" s="14">
        <v>12420028857.638769</v>
      </c>
      <c r="Q17" s="14">
        <v>12592623449.555847</v>
      </c>
      <c r="R17" s="14">
        <v>12765218041.472929</v>
      </c>
      <c r="S17" s="14">
        <v>12940114862.032448</v>
      </c>
      <c r="T17" s="14">
        <v>13115011682.591965</v>
      </c>
      <c r="U17" s="14">
        <v>13289908503.151482</v>
      </c>
      <c r="V17" s="14">
        <v>13464805323.711</v>
      </c>
      <c r="W17" s="14">
        <v>13639702144.270519</v>
      </c>
    </row>
    <row r="18" spans="1:23">
      <c r="A18" s="8" t="s">
        <v>46</v>
      </c>
      <c r="B18" s="2" t="s">
        <v>62</v>
      </c>
      <c r="C18" s="2"/>
      <c r="D18" s="14">
        <v>7370586131.2938232</v>
      </c>
      <c r="E18" s="14">
        <v>7389821746.9774456</v>
      </c>
      <c r="F18" s="14">
        <v>7409057362.661068</v>
      </c>
      <c r="G18" s="14">
        <v>7428292978.3446884</v>
      </c>
      <c r="H18" s="14">
        <v>7447528594.0283108</v>
      </c>
      <c r="I18" s="14">
        <v>7466764209.7119322</v>
      </c>
      <c r="J18" s="14">
        <v>7485999825.3955536</v>
      </c>
      <c r="K18" s="14">
        <v>7505235441.0791759</v>
      </c>
      <c r="L18" s="14">
        <v>7524471056.7627974</v>
      </c>
      <c r="M18" s="14">
        <v>7543706672.4464197</v>
      </c>
      <c r="N18" s="14">
        <v>7562942288.1300411</v>
      </c>
      <c r="O18" s="14">
        <v>7582177903.8136625</v>
      </c>
      <c r="P18" s="14">
        <v>7601413519.4972849</v>
      </c>
      <c r="Q18" s="14">
        <v>7620649135.1809063</v>
      </c>
      <c r="R18" s="14">
        <v>7639884750.8645287</v>
      </c>
      <c r="S18" s="14">
        <v>7659120366.5481501</v>
      </c>
      <c r="T18" s="14">
        <v>7678355982.2317715</v>
      </c>
      <c r="U18" s="14">
        <v>7697591597.9153919</v>
      </c>
      <c r="V18" s="14">
        <v>7716827213.5990143</v>
      </c>
      <c r="W18" s="14">
        <v>7736062829.2826366</v>
      </c>
    </row>
    <row r="19" spans="1:23" ht="15.75">
      <c r="A19" s="15" t="s">
        <v>48</v>
      </c>
      <c r="B19" s="10" t="s">
        <v>12</v>
      </c>
      <c r="C19" s="10"/>
      <c r="D19" s="13">
        <f t="shared" ref="D19:W19" si="6">+D20+D21+D22</f>
        <v>3175365922.3327045</v>
      </c>
      <c r="E19" s="13">
        <f t="shared" si="6"/>
        <v>3037587006.5922785</v>
      </c>
      <c r="F19" s="13">
        <f t="shared" si="6"/>
        <v>2893342540.4108973</v>
      </c>
      <c r="G19" s="13">
        <f t="shared" si="6"/>
        <v>2744992807.4894495</v>
      </c>
      <c r="H19" s="13">
        <f t="shared" si="6"/>
        <v>2608426618.447937</v>
      </c>
      <c r="I19" s="13">
        <f t="shared" si="6"/>
        <v>2485281366.4148054</v>
      </c>
      <c r="J19" s="13">
        <f t="shared" si="6"/>
        <v>2364500117.1209564</v>
      </c>
      <c r="K19" s="13">
        <f t="shared" si="6"/>
        <v>2240368922.9567342</v>
      </c>
      <c r="L19" s="13">
        <f t="shared" si="6"/>
        <v>2132781690.153852</v>
      </c>
      <c r="M19" s="13">
        <f t="shared" si="6"/>
        <v>2026109869.6764235</v>
      </c>
      <c r="N19" s="13">
        <f t="shared" si="6"/>
        <v>1921697824.3701377</v>
      </c>
      <c r="O19" s="13">
        <f t="shared" si="6"/>
        <v>1824324912.263773</v>
      </c>
      <c r="P19" s="13">
        <f t="shared" si="6"/>
        <v>1721191734.9879675</v>
      </c>
      <c r="Q19" s="13">
        <f t="shared" si="6"/>
        <v>1627190120.6509919</v>
      </c>
      <c r="R19" s="13">
        <f t="shared" si="6"/>
        <v>1539044525.796788</v>
      </c>
      <c r="S19" s="13">
        <f t="shared" si="6"/>
        <v>1454684850.5107031</v>
      </c>
      <c r="T19" s="13">
        <f t="shared" si="6"/>
        <v>1364836123.503325</v>
      </c>
      <c r="U19" s="13">
        <f t="shared" si="6"/>
        <v>1278466207.5988588</v>
      </c>
      <c r="V19" s="13">
        <f t="shared" si="6"/>
        <v>1188596093.395911</v>
      </c>
      <c r="W19" s="13">
        <f t="shared" si="6"/>
        <v>1102627024.2001781</v>
      </c>
    </row>
    <row r="20" spans="1:23" s="16" customFormat="1">
      <c r="A20" s="8" t="s">
        <v>59</v>
      </c>
      <c r="B20" s="2" t="s">
        <v>13</v>
      </c>
      <c r="C20" s="2"/>
      <c r="D20" s="11">
        <v>1875440854.8188097</v>
      </c>
      <c r="E20" s="11">
        <v>1774463897.2561169</v>
      </c>
      <c r="F20" s="11">
        <v>1672036356.7589335</v>
      </c>
      <c r="G20" s="11">
        <v>1560086052.5456293</v>
      </c>
      <c r="H20" s="11">
        <v>1463354821.1134534</v>
      </c>
      <c r="I20" s="11">
        <v>1376608997.7884653</v>
      </c>
      <c r="J20" s="11">
        <v>1288181269.3334539</v>
      </c>
      <c r="K20" s="11">
        <v>1195796967.4923415</v>
      </c>
      <c r="L20" s="11">
        <v>1119552208.0020838</v>
      </c>
      <c r="M20" s="11">
        <v>1046447165.3949499</v>
      </c>
      <c r="N20" s="11">
        <v>977623993.01138556</v>
      </c>
      <c r="O20" s="11">
        <v>911593554.21764541</v>
      </c>
      <c r="P20" s="11">
        <v>845869135.41174614</v>
      </c>
      <c r="Q20" s="11">
        <v>785029879.93457949</v>
      </c>
      <c r="R20" s="11">
        <v>728024548.88775718</v>
      </c>
      <c r="S20" s="11">
        <v>675613975.43002498</v>
      </c>
      <c r="T20" s="11">
        <v>626955327.50353301</v>
      </c>
      <c r="U20" s="11">
        <v>581735043.0530231</v>
      </c>
      <c r="V20" s="11">
        <v>531902410.88813752</v>
      </c>
      <c r="W20" s="11">
        <v>484231821.9853791</v>
      </c>
    </row>
    <row r="21" spans="1:23" s="16" customFormat="1">
      <c r="A21" s="8" t="s">
        <v>60</v>
      </c>
      <c r="B21" s="2" t="s">
        <v>14</v>
      </c>
      <c r="C21" s="2"/>
      <c r="D21" s="11">
        <v>1299925067.5138948</v>
      </c>
      <c r="E21" s="11">
        <v>1263123109.3361614</v>
      </c>
      <c r="F21" s="11">
        <v>1221306183.6519637</v>
      </c>
      <c r="G21" s="11">
        <v>1184906754.94382</v>
      </c>
      <c r="H21" s="11">
        <v>1145071797.3344834</v>
      </c>
      <c r="I21" s="11">
        <v>1108672368.6263402</v>
      </c>
      <c r="J21" s="11">
        <v>1076318847.7875023</v>
      </c>
      <c r="K21" s="11">
        <v>1044571955.4643925</v>
      </c>
      <c r="L21" s="11">
        <v>1013229482.1517682</v>
      </c>
      <c r="M21" s="11">
        <v>979662704.28147376</v>
      </c>
      <c r="N21" s="11">
        <v>944073831.35875201</v>
      </c>
      <c r="O21" s="11">
        <v>912731358.04612768</v>
      </c>
      <c r="P21" s="11">
        <v>875322599.57622123</v>
      </c>
      <c r="Q21" s="11">
        <v>842160240.71641243</v>
      </c>
      <c r="R21" s="11">
        <v>811019976.9090308</v>
      </c>
      <c r="S21" s="11">
        <v>779070875.08067822</v>
      </c>
      <c r="T21" s="11">
        <v>737880795.99979186</v>
      </c>
      <c r="U21" s="11">
        <v>696731164.54583561</v>
      </c>
      <c r="V21" s="11">
        <v>656693682.50777352</v>
      </c>
      <c r="W21" s="11">
        <v>618395202.21479917</v>
      </c>
    </row>
    <row r="22" spans="1:23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</row>
    <row r="23" spans="1:23" ht="15.75">
      <c r="A23" s="17" t="s">
        <v>50</v>
      </c>
      <c r="B23" s="10" t="s">
        <v>16</v>
      </c>
      <c r="C23" s="10"/>
      <c r="D23" s="13">
        <f t="shared" ref="D23:W23" si="7">+D24+D25+D26+D27+D28+D29+D30+D31+D32+D33</f>
        <v>0</v>
      </c>
      <c r="E23" s="13">
        <f t="shared" si="7"/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</row>
    <row r="24" spans="1:23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1:23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</row>
    <row r="26" spans="1:23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1:23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</row>
    <row r="28" spans="1:23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</row>
    <row r="29" spans="1:23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</row>
    <row r="30" spans="1:23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</row>
    <row r="31" spans="1:23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</row>
    <row r="32" spans="1:23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</row>
    <row r="33" spans="1:23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</row>
    <row r="34" spans="1:23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>
      <c r="A35" s="25">
        <v>4</v>
      </c>
      <c r="B35" s="9" t="s">
        <v>8</v>
      </c>
      <c r="C35" s="10"/>
      <c r="D35" s="11">
        <v>33241365560.793362</v>
      </c>
      <c r="E35" s="11">
        <v>29347735592.31118</v>
      </c>
      <c r="F35" s="11">
        <v>26992360377.397652</v>
      </c>
      <c r="G35" s="11">
        <v>28576984296.194069</v>
      </c>
      <c r="H35" s="11">
        <v>30529878279.462029</v>
      </c>
      <c r="I35" s="11">
        <v>32328870257.405861</v>
      </c>
      <c r="J35" s="11">
        <v>34527204432.550438</v>
      </c>
      <c r="K35" s="11">
        <v>35261252472.50972</v>
      </c>
      <c r="L35" s="11">
        <v>34731385324.845787</v>
      </c>
      <c r="M35" s="11">
        <v>36034121769.653969</v>
      </c>
      <c r="N35" s="11">
        <v>37351530459.301323</v>
      </c>
      <c r="O35" s="11">
        <v>39173565810.778603</v>
      </c>
      <c r="P35" s="11">
        <v>41277684379.059196</v>
      </c>
      <c r="Q35" s="11">
        <v>42981751067.172234</v>
      </c>
      <c r="R35" s="11">
        <v>44821210473.729797</v>
      </c>
      <c r="S35" s="11">
        <v>47033090784.540413</v>
      </c>
      <c r="T35" s="11">
        <v>49412993232.225052</v>
      </c>
      <c r="U35" s="11">
        <v>50484900687.5261</v>
      </c>
      <c r="V35" s="11">
        <v>47460328140.725067</v>
      </c>
      <c r="W35" s="11">
        <v>46894948339.380417</v>
      </c>
    </row>
    <row r="36" spans="1:23" ht="15.75">
      <c r="A36" s="25">
        <v>5</v>
      </c>
      <c r="B36" s="9" t="s">
        <v>9</v>
      </c>
      <c r="C36" s="10"/>
      <c r="D36" s="11">
        <v>4548076.0000000009</v>
      </c>
      <c r="E36" s="11">
        <v>4588173.0000000009</v>
      </c>
      <c r="F36" s="11">
        <v>4628968.0000000019</v>
      </c>
      <c r="G36" s="11">
        <v>4658613.0000000009</v>
      </c>
      <c r="H36" s="11">
        <v>4669001</v>
      </c>
      <c r="I36" s="11">
        <v>4656705.9999999981</v>
      </c>
      <c r="J36" s="11">
        <v>4625390</v>
      </c>
      <c r="K36" s="11">
        <v>4582741.9999999991</v>
      </c>
      <c r="L36" s="11">
        <v>4540042.0000000009</v>
      </c>
      <c r="M36" s="11">
        <v>4505533</v>
      </c>
      <c r="N36" s="11">
        <v>4481620</v>
      </c>
      <c r="O36" s="11">
        <v>4466013.0000000009</v>
      </c>
      <c r="P36" s="11">
        <v>4456586.9999999991</v>
      </c>
      <c r="Q36" s="11">
        <v>4449521.9999999991</v>
      </c>
      <c r="R36" s="11">
        <v>4441986</v>
      </c>
      <c r="S36" s="11">
        <v>4433791.0000000009</v>
      </c>
      <c r="T36" s="11">
        <v>4425995</v>
      </c>
      <c r="U36" s="11">
        <v>4418386.9999999991</v>
      </c>
      <c r="V36" s="11">
        <v>4410863.9999999991</v>
      </c>
      <c r="W36" s="11">
        <v>4403330</v>
      </c>
    </row>
    <row r="37" spans="1:23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>
      <c r="B38" s="1" t="s">
        <v>35</v>
      </c>
      <c r="C38" s="1"/>
      <c r="D38" s="33">
        <v>1991</v>
      </c>
      <c r="E38" s="33">
        <v>1992</v>
      </c>
      <c r="F38" s="33">
        <v>1993</v>
      </c>
      <c r="G38" s="33">
        <v>1994</v>
      </c>
      <c r="H38" s="33">
        <v>1995</v>
      </c>
      <c r="I38" s="33">
        <v>1996</v>
      </c>
      <c r="J38" s="33">
        <v>1997</v>
      </c>
      <c r="K38" s="33">
        <v>1998</v>
      </c>
      <c r="L38" s="33">
        <v>1999</v>
      </c>
      <c r="M38" s="33">
        <v>2000</v>
      </c>
      <c r="N38" s="33">
        <v>2001</v>
      </c>
      <c r="O38" s="33">
        <v>2002</v>
      </c>
      <c r="P38" s="33">
        <v>2003</v>
      </c>
      <c r="Q38" s="33">
        <v>2004</v>
      </c>
      <c r="R38" s="33">
        <v>2005</v>
      </c>
      <c r="S38" s="33">
        <v>2006</v>
      </c>
      <c r="T38" s="33">
        <v>2007</v>
      </c>
      <c r="U38" s="33">
        <v>2008</v>
      </c>
      <c r="V38" s="33">
        <v>2009</v>
      </c>
      <c r="W38" s="33">
        <v>2010</v>
      </c>
    </row>
    <row r="39" spans="1:23" ht="16.5">
      <c r="B39" s="23" t="s">
        <v>28</v>
      </c>
      <c r="C39" s="7"/>
      <c r="D39" s="11">
        <f t="shared" ref="D39:W39" si="8">+D7/D36</f>
        <v>139135.05256037269</v>
      </c>
      <c r="E39" s="11">
        <f t="shared" si="8"/>
        <v>139318.16879033932</v>
      </c>
      <c r="F39" s="11">
        <f t="shared" si="8"/>
        <v>139520.03761950618</v>
      </c>
      <c r="G39" s="11">
        <f t="shared" si="8"/>
        <v>139829.6158525997</v>
      </c>
      <c r="H39" s="11">
        <f t="shared" si="8"/>
        <v>140415.66778219966</v>
      </c>
      <c r="I39" s="11">
        <f t="shared" si="8"/>
        <v>141167.78105191063</v>
      </c>
      <c r="J39" s="11">
        <f t="shared" si="8"/>
        <v>142329.94054761142</v>
      </c>
      <c r="K39" s="11">
        <f t="shared" si="8"/>
        <v>143592.89486100659</v>
      </c>
      <c r="L39" s="11">
        <f t="shared" si="8"/>
        <v>144767.43003447147</v>
      </c>
      <c r="M39" s="11">
        <f t="shared" si="8"/>
        <v>145783.28462490733</v>
      </c>
      <c r="N39" s="11">
        <f t="shared" si="8"/>
        <v>146869.12191878777</v>
      </c>
      <c r="O39" s="11">
        <f t="shared" si="8"/>
        <v>147952.12722889282</v>
      </c>
      <c r="P39" s="11">
        <f t="shared" si="8"/>
        <v>148862.28489158012</v>
      </c>
      <c r="Q39" s="11">
        <f t="shared" si="8"/>
        <v>152879.96734917536</v>
      </c>
      <c r="R39" s="11">
        <f t="shared" si="8"/>
        <v>155384.98243476395</v>
      </c>
      <c r="S39" s="11">
        <f t="shared" si="8"/>
        <v>157505.65571350278</v>
      </c>
      <c r="T39" s="11">
        <f t="shared" si="8"/>
        <v>160330.03314806332</v>
      </c>
      <c r="U39" s="11">
        <f t="shared" si="8"/>
        <v>163034.36806790548</v>
      </c>
      <c r="V39" s="11">
        <f t="shared" si="8"/>
        <v>165401.23327048338</v>
      </c>
      <c r="W39" s="11">
        <f t="shared" si="8"/>
        <v>165767.41251549695</v>
      </c>
    </row>
    <row r="40" spans="1:23" ht="15.75">
      <c r="B40" s="20" t="s">
        <v>5</v>
      </c>
      <c r="C40" s="7"/>
      <c r="D40" s="11">
        <f t="shared" ref="D40:W40" si="9">+D8/D36</f>
        <v>20737.244524262071</v>
      </c>
      <c r="E40" s="11">
        <f t="shared" si="9"/>
        <v>20455.630869160384</v>
      </c>
      <c r="F40" s="11">
        <f t="shared" si="9"/>
        <v>20192.662704365197</v>
      </c>
      <c r="G40" s="11">
        <f t="shared" si="9"/>
        <v>19997.768578386153</v>
      </c>
      <c r="H40" s="11">
        <f t="shared" si="9"/>
        <v>20034.716107436612</v>
      </c>
      <c r="I40" s="11">
        <f t="shared" si="9"/>
        <v>20497.417835551121</v>
      </c>
      <c r="J40" s="11">
        <f t="shared" si="9"/>
        <v>21316.88996207028</v>
      </c>
      <c r="K40" s="11">
        <f t="shared" si="9"/>
        <v>22213.225916795844</v>
      </c>
      <c r="L40" s="11">
        <f t="shared" si="9"/>
        <v>23037.137005924607</v>
      </c>
      <c r="M40" s="11">
        <f t="shared" si="9"/>
        <v>23749.640847866402</v>
      </c>
      <c r="N40" s="11">
        <f t="shared" si="9"/>
        <v>24496.890191090115</v>
      </c>
      <c r="O40" s="11">
        <f t="shared" si="9"/>
        <v>25403.045029535202</v>
      </c>
      <c r="P40" s="11">
        <f t="shared" si="9"/>
        <v>26691.13546142821</v>
      </c>
      <c r="Q40" s="11">
        <f t="shared" si="9"/>
        <v>28036.53836178852</v>
      </c>
      <c r="R40" s="11">
        <f t="shared" si="9"/>
        <v>29454.682181272226</v>
      </c>
      <c r="S40" s="11">
        <f t="shared" si="9"/>
        <v>31104.704640076241</v>
      </c>
      <c r="T40" s="11">
        <f t="shared" si="9"/>
        <v>32891.659987706807</v>
      </c>
      <c r="U40" s="11">
        <f t="shared" si="9"/>
        <v>34858.910229019326</v>
      </c>
      <c r="V40" s="11">
        <f t="shared" si="9"/>
        <v>36375.299026248242</v>
      </c>
      <c r="W40" s="11">
        <f t="shared" si="9"/>
        <v>37516.89431309927</v>
      </c>
    </row>
    <row r="41" spans="1:23" ht="15.75">
      <c r="B41" s="20" t="s">
        <v>38</v>
      </c>
      <c r="C41" s="7"/>
      <c r="D41" s="37">
        <f t="shared" ref="D41:W41" si="10">+D9/D36</f>
        <v>113801.96102873523</v>
      </c>
      <c r="E41" s="37">
        <f t="shared" si="10"/>
        <v>114295.25399293004</v>
      </c>
      <c r="F41" s="37">
        <f t="shared" si="10"/>
        <v>114790.24037856737</v>
      </c>
      <c r="G41" s="37">
        <f t="shared" si="10"/>
        <v>115314.42822838965</v>
      </c>
      <c r="H41" s="37">
        <f t="shared" si="10"/>
        <v>115861.92348242992</v>
      </c>
      <c r="I41" s="37">
        <f t="shared" si="10"/>
        <v>116124.8307859788</v>
      </c>
      <c r="J41" s="37">
        <f t="shared" si="10"/>
        <v>116421.56032478374</v>
      </c>
      <c r="K41" s="37">
        <f t="shared" si="10"/>
        <v>116730.85646735942</v>
      </c>
      <c r="L41" s="37">
        <f t="shared" si="10"/>
        <v>117019.38348195286</v>
      </c>
      <c r="M41" s="37">
        <f t="shared" si="10"/>
        <v>117267.93423190822</v>
      </c>
      <c r="N41" s="37">
        <f t="shared" si="10"/>
        <v>117561.58741017302</v>
      </c>
      <c r="O41" s="37">
        <f t="shared" si="10"/>
        <v>117700.47627684929</v>
      </c>
      <c r="P41" s="37">
        <f t="shared" si="10"/>
        <v>117292.38590278802</v>
      </c>
      <c r="Q41" s="37">
        <f t="shared" si="10"/>
        <v>119934.93259038335</v>
      </c>
      <c r="R41" s="37">
        <f t="shared" si="10"/>
        <v>120990.13445419964</v>
      </c>
      <c r="S41" s="37">
        <f t="shared" si="10"/>
        <v>121426.89612155998</v>
      </c>
      <c r="T41" s="37">
        <f t="shared" si="10"/>
        <v>122431.99520730253</v>
      </c>
      <c r="U41" s="37">
        <f t="shared" si="10"/>
        <v>123136.06986570367</v>
      </c>
      <c r="V41" s="37">
        <f t="shared" si="10"/>
        <v>123954.3136658845</v>
      </c>
      <c r="W41" s="37">
        <f t="shared" si="10"/>
        <v>123145.65620074137</v>
      </c>
    </row>
    <row r="42" spans="1:23" ht="15.75">
      <c r="B42" s="20" t="s">
        <v>10</v>
      </c>
      <c r="C42" s="9"/>
      <c r="D42" s="11">
        <f t="shared" ref="D42:W42" si="11">+D10/D36</f>
        <v>4595.847007375397</v>
      </c>
      <c r="E42" s="11">
        <f t="shared" si="11"/>
        <v>4567.2839282488967</v>
      </c>
      <c r="F42" s="11">
        <f t="shared" si="11"/>
        <v>4537.1345365736443</v>
      </c>
      <c r="G42" s="11">
        <f t="shared" si="11"/>
        <v>4517.4190458239118</v>
      </c>
      <c r="H42" s="11">
        <f t="shared" si="11"/>
        <v>4519.0281923331031</v>
      </c>
      <c r="I42" s="11">
        <f t="shared" si="11"/>
        <v>4545.5324303807065</v>
      </c>
      <c r="J42" s="11">
        <f t="shared" si="11"/>
        <v>4591.490260757394</v>
      </c>
      <c r="K42" s="11">
        <f t="shared" si="11"/>
        <v>4648.812476851308</v>
      </c>
      <c r="L42" s="11">
        <f t="shared" si="11"/>
        <v>4710.9095465939981</v>
      </c>
      <c r="M42" s="11">
        <f t="shared" si="11"/>
        <v>4765.7095451327004</v>
      </c>
      <c r="N42" s="11">
        <f t="shared" si="11"/>
        <v>4810.6443175246432</v>
      </c>
      <c r="O42" s="11">
        <f t="shared" si="11"/>
        <v>4848.6059225083136</v>
      </c>
      <c r="P42" s="11">
        <f t="shared" si="11"/>
        <v>4878.7635273638834</v>
      </c>
      <c r="Q42" s="11">
        <f t="shared" si="11"/>
        <v>4908.4963970034878</v>
      </c>
      <c r="R42" s="11">
        <f t="shared" si="11"/>
        <v>4940.1657992920827</v>
      </c>
      <c r="S42" s="11">
        <f t="shared" si="11"/>
        <v>4974.0549518665393</v>
      </c>
      <c r="T42" s="11">
        <f t="shared" si="11"/>
        <v>5006.3779530539605</v>
      </c>
      <c r="U42" s="11">
        <f t="shared" si="11"/>
        <v>5039.3879731824609</v>
      </c>
      <c r="V42" s="11">
        <f t="shared" si="11"/>
        <v>5071.6205783506202</v>
      </c>
      <c r="W42" s="11">
        <f t="shared" si="11"/>
        <v>5104.8620016563227</v>
      </c>
    </row>
    <row r="43" spans="1:23" ht="15.75">
      <c r="B43" s="26" t="s">
        <v>32</v>
      </c>
      <c r="C43" s="9"/>
      <c r="D43" s="11">
        <f t="shared" ref="D43:W43" si="12">+D11/D36</f>
        <v>3897.6691575917289</v>
      </c>
      <c r="E43" s="11">
        <f t="shared" si="12"/>
        <v>3905.2367459407587</v>
      </c>
      <c r="F43" s="11">
        <f t="shared" si="12"/>
        <v>3912.0832205112097</v>
      </c>
      <c r="G43" s="11">
        <f t="shared" si="12"/>
        <v>3928.1894172865236</v>
      </c>
      <c r="H43" s="11">
        <f t="shared" si="12"/>
        <v>3960.3590855053394</v>
      </c>
      <c r="I43" s="11">
        <f t="shared" si="12"/>
        <v>4011.8329942525061</v>
      </c>
      <c r="J43" s="11">
        <f t="shared" si="12"/>
        <v>4080.2900987989524</v>
      </c>
      <c r="K43" s="11">
        <f t="shared" si="12"/>
        <v>4159.9416386158728</v>
      </c>
      <c r="L43" s="11">
        <f t="shared" si="12"/>
        <v>4241.1381898193586</v>
      </c>
      <c r="M43" s="11">
        <f t="shared" si="12"/>
        <v>4316.0158308315467</v>
      </c>
      <c r="N43" s="11">
        <f t="shared" si="12"/>
        <v>4381.8489657611881</v>
      </c>
      <c r="O43" s="11">
        <f t="shared" si="12"/>
        <v>4440.1151921267028</v>
      </c>
      <c r="P43" s="11">
        <f t="shared" si="12"/>
        <v>4492.5505498122347</v>
      </c>
      <c r="Q43" s="11">
        <f t="shared" si="12"/>
        <v>4542.7964138028219</v>
      </c>
      <c r="R43" s="11">
        <f t="shared" si="12"/>
        <v>4593.6891274167583</v>
      </c>
      <c r="S43" s="11">
        <f t="shared" si="12"/>
        <v>4645.964419292789</v>
      </c>
      <c r="T43" s="11">
        <f t="shared" si="12"/>
        <v>4698.0097503100969</v>
      </c>
      <c r="U43" s="11">
        <f t="shared" si="12"/>
        <v>4750.0366312563556</v>
      </c>
      <c r="V43" s="11">
        <f t="shared" si="12"/>
        <v>4802.1504488259025</v>
      </c>
      <c r="W43" s="11">
        <f t="shared" si="12"/>
        <v>4854.4544636793416</v>
      </c>
    </row>
    <row r="44" spans="1:23" ht="15.75">
      <c r="B44" s="26" t="s">
        <v>33</v>
      </c>
      <c r="C44" s="9"/>
      <c r="D44" s="11">
        <f t="shared" ref="D44:W44" si="13">+D12/D36</f>
        <v>698.17784978366763</v>
      </c>
      <c r="E44" s="11">
        <f t="shared" si="13"/>
        <v>662.0471823081383</v>
      </c>
      <c r="F44" s="11">
        <f t="shared" si="13"/>
        <v>625.05131606243469</v>
      </c>
      <c r="G44" s="11">
        <f t="shared" si="13"/>
        <v>589.22962853738852</v>
      </c>
      <c r="H44" s="11">
        <f t="shared" si="13"/>
        <v>558.66910682776404</v>
      </c>
      <c r="I44" s="11">
        <f t="shared" si="13"/>
        <v>533.6994361282002</v>
      </c>
      <c r="J44" s="11">
        <f t="shared" si="13"/>
        <v>511.20016195844164</v>
      </c>
      <c r="K44" s="11">
        <f t="shared" si="13"/>
        <v>488.87083823543514</v>
      </c>
      <c r="L44" s="11">
        <f t="shared" si="13"/>
        <v>469.77135677464031</v>
      </c>
      <c r="M44" s="11">
        <f t="shared" si="13"/>
        <v>449.6937143011545</v>
      </c>
      <c r="N44" s="11">
        <f t="shared" si="13"/>
        <v>428.79535176345553</v>
      </c>
      <c r="O44" s="11">
        <f t="shared" si="13"/>
        <v>408.49073038161163</v>
      </c>
      <c r="P44" s="11">
        <f t="shared" si="13"/>
        <v>386.21297755164835</v>
      </c>
      <c r="Q44" s="11">
        <f t="shared" si="13"/>
        <v>365.69998320066566</v>
      </c>
      <c r="R44" s="11">
        <f t="shared" si="13"/>
        <v>346.47667187532511</v>
      </c>
      <c r="S44" s="11">
        <f t="shared" si="13"/>
        <v>328.09053257375069</v>
      </c>
      <c r="T44" s="11">
        <f t="shared" si="13"/>
        <v>308.36820274386326</v>
      </c>
      <c r="U44" s="11">
        <f t="shared" si="13"/>
        <v>289.35134192610542</v>
      </c>
      <c r="V44" s="11">
        <f t="shared" si="13"/>
        <v>269.47012952471698</v>
      </c>
      <c r="W44" s="11">
        <f t="shared" si="13"/>
        <v>250.40753797698065</v>
      </c>
    </row>
    <row r="45" spans="1:23" ht="15.75">
      <c r="B45" s="10" t="s">
        <v>31</v>
      </c>
      <c r="C45" s="9"/>
      <c r="D45" s="11">
        <f t="shared" ref="D45:W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</row>
    <row r="46" spans="1:23" ht="15.75">
      <c r="B46" s="10" t="s">
        <v>11</v>
      </c>
      <c r="C46" s="9"/>
      <c r="D46" s="11">
        <f t="shared" ref="D46:W46" si="15">+D16/D36</f>
        <v>3897.6691575917289</v>
      </c>
      <c r="E46" s="11">
        <f t="shared" si="15"/>
        <v>3905.2367459407587</v>
      </c>
      <c r="F46" s="11">
        <f t="shared" si="15"/>
        <v>3912.0832205112097</v>
      </c>
      <c r="G46" s="11">
        <f t="shared" si="15"/>
        <v>3928.1894172865236</v>
      </c>
      <c r="H46" s="11">
        <f t="shared" si="15"/>
        <v>3960.3590855053394</v>
      </c>
      <c r="I46" s="11">
        <f t="shared" si="15"/>
        <v>4011.8329942525061</v>
      </c>
      <c r="J46" s="11">
        <f t="shared" si="15"/>
        <v>4080.2900987989524</v>
      </c>
      <c r="K46" s="11">
        <f t="shared" si="15"/>
        <v>4159.9416386158728</v>
      </c>
      <c r="L46" s="11">
        <f t="shared" si="15"/>
        <v>4241.1381898193586</v>
      </c>
      <c r="M46" s="11">
        <f t="shared" si="15"/>
        <v>4316.0158308315467</v>
      </c>
      <c r="N46" s="11">
        <f t="shared" si="15"/>
        <v>4381.8489657611881</v>
      </c>
      <c r="O46" s="11">
        <f t="shared" si="15"/>
        <v>4440.1151921267028</v>
      </c>
      <c r="P46" s="11">
        <f t="shared" si="15"/>
        <v>4492.5505498122347</v>
      </c>
      <c r="Q46" s="11">
        <f t="shared" si="15"/>
        <v>4542.7964138028219</v>
      </c>
      <c r="R46" s="11">
        <f t="shared" si="15"/>
        <v>4593.6891274167583</v>
      </c>
      <c r="S46" s="11">
        <f t="shared" si="15"/>
        <v>4645.964419292789</v>
      </c>
      <c r="T46" s="11">
        <f t="shared" si="15"/>
        <v>4698.0097503100969</v>
      </c>
      <c r="U46" s="11">
        <f t="shared" si="15"/>
        <v>4750.0366312563556</v>
      </c>
      <c r="V46" s="11">
        <f t="shared" si="15"/>
        <v>4802.1504488259025</v>
      </c>
      <c r="W46" s="11">
        <f t="shared" si="15"/>
        <v>4854.4544636793416</v>
      </c>
    </row>
    <row r="47" spans="1:23" ht="15.75">
      <c r="B47" s="10" t="s">
        <v>12</v>
      </c>
      <c r="C47" s="9"/>
      <c r="D47" s="11">
        <f t="shared" ref="D47:W47" si="16">+D19/D36</f>
        <v>698.17784978366763</v>
      </c>
      <c r="E47" s="11">
        <f t="shared" si="16"/>
        <v>662.0471823081383</v>
      </c>
      <c r="F47" s="11">
        <f t="shared" si="16"/>
        <v>625.05131606243469</v>
      </c>
      <c r="G47" s="11">
        <f t="shared" si="16"/>
        <v>589.22962853738852</v>
      </c>
      <c r="H47" s="11">
        <f t="shared" si="16"/>
        <v>558.66910682776404</v>
      </c>
      <c r="I47" s="11">
        <f t="shared" si="16"/>
        <v>533.6994361282002</v>
      </c>
      <c r="J47" s="11">
        <f t="shared" si="16"/>
        <v>511.20016195844164</v>
      </c>
      <c r="K47" s="11">
        <f t="shared" si="16"/>
        <v>488.87083823543514</v>
      </c>
      <c r="L47" s="11">
        <f t="shared" si="16"/>
        <v>469.77135677464031</v>
      </c>
      <c r="M47" s="11">
        <f t="shared" si="16"/>
        <v>449.6937143011545</v>
      </c>
      <c r="N47" s="11">
        <f t="shared" si="16"/>
        <v>428.79535176345553</v>
      </c>
      <c r="O47" s="11">
        <f t="shared" si="16"/>
        <v>408.49073038161163</v>
      </c>
      <c r="P47" s="11">
        <f t="shared" si="16"/>
        <v>386.21297755164835</v>
      </c>
      <c r="Q47" s="11">
        <f t="shared" si="16"/>
        <v>365.69998320066566</v>
      </c>
      <c r="R47" s="11">
        <f t="shared" si="16"/>
        <v>346.47667187532511</v>
      </c>
      <c r="S47" s="11">
        <f t="shared" si="16"/>
        <v>328.09053257375069</v>
      </c>
      <c r="T47" s="11">
        <f t="shared" si="16"/>
        <v>308.36820274386326</v>
      </c>
      <c r="U47" s="11">
        <f t="shared" si="16"/>
        <v>289.35134192610542</v>
      </c>
      <c r="V47" s="11">
        <f t="shared" si="16"/>
        <v>269.47012952471698</v>
      </c>
      <c r="W47" s="11">
        <f t="shared" si="16"/>
        <v>250.40753797698065</v>
      </c>
    </row>
    <row r="48" spans="1:23" ht="15.75">
      <c r="B48" s="10" t="s">
        <v>16</v>
      </c>
      <c r="C48" s="9"/>
      <c r="D48" s="11">
        <f t="shared" ref="D48:W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</row>
    <row r="49" spans="2:23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2:23" ht="15.75">
      <c r="B50" s="9" t="s">
        <v>8</v>
      </c>
      <c r="C50" s="9"/>
      <c r="D50" s="11">
        <f t="shared" ref="D50:W50" si="18">+D35/D36</f>
        <v>7308.8852430771503</v>
      </c>
      <c r="E50" s="11">
        <f t="shared" si="18"/>
        <v>6396.3881903126094</v>
      </c>
      <c r="F50" s="11">
        <f t="shared" si="18"/>
        <v>5831.1831875695925</v>
      </c>
      <c r="G50" s="11">
        <f t="shared" si="18"/>
        <v>6134.2258513841061</v>
      </c>
      <c r="H50" s="11">
        <f t="shared" si="18"/>
        <v>6538.8459500141525</v>
      </c>
      <c r="I50" s="11">
        <f t="shared" si="18"/>
        <v>6942.4331828992154</v>
      </c>
      <c r="J50" s="11">
        <f t="shared" si="18"/>
        <v>7464.7120421305963</v>
      </c>
      <c r="K50" s="11">
        <f t="shared" si="18"/>
        <v>7694.3568877562229</v>
      </c>
      <c r="L50" s="11">
        <f t="shared" si="18"/>
        <v>7650.0141022584767</v>
      </c>
      <c r="M50" s="11">
        <f t="shared" si="18"/>
        <v>7997.7489388389713</v>
      </c>
      <c r="N50" s="11">
        <f t="shared" si="18"/>
        <v>8334.38141995558</v>
      </c>
      <c r="O50" s="11">
        <f t="shared" si="18"/>
        <v>8771.4849488298842</v>
      </c>
      <c r="P50" s="11">
        <f t="shared" si="18"/>
        <v>9262.174031172106</v>
      </c>
      <c r="Q50" s="11">
        <f t="shared" si="18"/>
        <v>9659.8580852442665</v>
      </c>
      <c r="R50" s="11">
        <f t="shared" si="18"/>
        <v>10090.353835813485</v>
      </c>
      <c r="S50" s="11">
        <f t="shared" si="18"/>
        <v>10607.872762730674</v>
      </c>
      <c r="T50" s="11">
        <f t="shared" si="18"/>
        <v>11164.267748206912</v>
      </c>
      <c r="U50" s="11">
        <f t="shared" si="18"/>
        <v>11426.092980883321</v>
      </c>
      <c r="V50" s="11">
        <f t="shared" si="18"/>
        <v>10759.871113850955</v>
      </c>
      <c r="W50" s="11">
        <f t="shared" si="18"/>
        <v>10649.882779482896</v>
      </c>
    </row>
    <row r="51" spans="2:23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2:23" ht="30">
      <c r="B52" s="28" t="s">
        <v>34</v>
      </c>
      <c r="C52" s="1"/>
      <c r="D52" s="34">
        <v>1991</v>
      </c>
      <c r="E52" s="34">
        <v>1992</v>
      </c>
      <c r="F52" s="34">
        <v>1993</v>
      </c>
      <c r="G52" s="34">
        <v>1994</v>
      </c>
      <c r="H52" s="34">
        <v>1995</v>
      </c>
      <c r="I52" s="34">
        <v>1996</v>
      </c>
      <c r="J52" s="34">
        <v>1997</v>
      </c>
      <c r="K52" s="34">
        <v>1998</v>
      </c>
      <c r="L52" s="34">
        <v>1999</v>
      </c>
      <c r="M52" s="34">
        <v>2000</v>
      </c>
      <c r="N52" s="34">
        <v>2001</v>
      </c>
      <c r="O52" s="34">
        <v>2002</v>
      </c>
      <c r="P52" s="34">
        <v>2003</v>
      </c>
      <c r="Q52" s="34">
        <v>2004</v>
      </c>
      <c r="R52" s="34">
        <v>2005</v>
      </c>
      <c r="S52" s="34">
        <v>2006</v>
      </c>
      <c r="T52" s="34">
        <v>2007</v>
      </c>
      <c r="U52" s="34">
        <v>2008</v>
      </c>
      <c r="V52" s="34">
        <v>2009</v>
      </c>
      <c r="W52" s="34">
        <v>2010</v>
      </c>
    </row>
    <row r="53" spans="2:23" ht="16.5">
      <c r="B53" s="23" t="s">
        <v>28</v>
      </c>
      <c r="C53" s="7"/>
      <c r="D53" s="32">
        <f>IFERROR(((D39/$D39)-1)*100,0)</f>
        <v>0</v>
      </c>
      <c r="E53" s="32">
        <f>IFERROR(((E39/$D39)-1)*100,0)</f>
        <v>0.13161042210205753</v>
      </c>
      <c r="F53" s="32">
        <f>IFERROR(((F39/$D39)-1)*100,0)</f>
        <v>0.27669882754128849</v>
      </c>
      <c r="G53" s="32">
        <f>IFERROR(((G39/$D39)-1)*100,0)</f>
        <v>0.49920079767507008</v>
      </c>
      <c r="H53" s="32">
        <f>IFERROR(((H39/$D39)-1)*100,0)</f>
        <v>0.92041164197016467</v>
      </c>
      <c r="I53" s="32">
        <f>IFERROR(((I39/$D39)-1)*100,0)</f>
        <v>1.4609751131232196</v>
      </c>
      <c r="J53" s="32">
        <f>IFERROR(((J39/$D39)-1)*100,0)</f>
        <v>2.2962495276684036</v>
      </c>
      <c r="K53" s="32">
        <f>IFERROR(((K39/$D39)-1)*100,0)</f>
        <v>3.2039678129992311</v>
      </c>
      <c r="L53" s="32">
        <f>IFERROR(((L39/$D39)-1)*100,0)</f>
        <v>4.0481369507190168</v>
      </c>
      <c r="M53" s="32">
        <f>IFERROR(((M39/$D39)-1)*100,0)</f>
        <v>4.7782582046676403</v>
      </c>
      <c r="N53" s="32">
        <f>IFERROR(((N39/$D39)-1)*100,0)</f>
        <v>5.5586778572992435</v>
      </c>
      <c r="O53" s="32">
        <f>IFERROR(((O39/$D39)-1)*100,0)</f>
        <v>6.3370620891484375</v>
      </c>
      <c r="P53" s="32">
        <f>IFERROR(((P39/$D39)-1)*100,0)</f>
        <v>6.9912161976484199</v>
      </c>
      <c r="Q53" s="32">
        <f>IFERROR(((Q39/$D39)-1)*100,0)</f>
        <v>9.8788296233535799</v>
      </c>
      <c r="R53" s="32">
        <f>IFERROR(((R39/$D39)-1)*100,0)</f>
        <v>11.67924945968608</v>
      </c>
      <c r="S53" s="32">
        <f>IFERROR(((S39/$D39)-1)*100,0)</f>
        <v>13.203432790711634</v>
      </c>
      <c r="T53" s="32">
        <f>IFERROR(((T39/$D39)-1)*100,0)</f>
        <v>15.233386697068173</v>
      </c>
      <c r="U53" s="32">
        <f>IFERROR(((U39/$D39)-1)*100,0)</f>
        <v>17.177062909551523</v>
      </c>
      <c r="V53" s="32">
        <f>IFERROR(((V39/$D39)-1)*100,0)</f>
        <v>18.878190812996909</v>
      </c>
      <c r="W53" s="32">
        <f>IFERROR(((W39/$D39)-1)*100,0)</f>
        <v>19.141373410246931</v>
      </c>
    </row>
    <row r="54" spans="2:23" ht="15.75">
      <c r="B54" s="20" t="s">
        <v>5</v>
      </c>
      <c r="C54" s="7"/>
      <c r="D54" s="32">
        <f>IFERROR(((D40/$D40)-1)*100,0)</f>
        <v>0</v>
      </c>
      <c r="E54" s="32">
        <f>IFERROR(((E40/$D40)-1)*100,0)</f>
        <v>-1.3580090391093425</v>
      </c>
      <c r="F54" s="32">
        <f t="shared" ref="F54:W54" si="19">IFERROR(((F40/$D40)-1)*100,0)</f>
        <v>-2.6261050221003335</v>
      </c>
      <c r="G54" s="32">
        <f t="shared" si="19"/>
        <v>-3.5659315537835745</v>
      </c>
      <c r="H54" s="32">
        <f t="shared" si="19"/>
        <v>-3.3877616479060957</v>
      </c>
      <c r="I54" s="32">
        <f t="shared" si="19"/>
        <v>-1.156502197919107</v>
      </c>
      <c r="J54" s="32">
        <f t="shared" si="19"/>
        <v>2.7951902536040407</v>
      </c>
      <c r="K54" s="32">
        <f t="shared" si="19"/>
        <v>7.1175386431254761</v>
      </c>
      <c r="L54" s="32">
        <f t="shared" si="19"/>
        <v>11.090636844117441</v>
      </c>
      <c r="M54" s="32">
        <f t="shared" si="19"/>
        <v>14.526502400451037</v>
      </c>
      <c r="N54" s="32">
        <f t="shared" si="19"/>
        <v>18.12991915309361</v>
      </c>
      <c r="O54" s="32">
        <f t="shared" si="19"/>
        <v>22.499616570630977</v>
      </c>
      <c r="P54" s="32">
        <f t="shared" si="19"/>
        <v>28.711099636213632</v>
      </c>
      <c r="Q54" s="32">
        <f t="shared" si="19"/>
        <v>35.1989572625546</v>
      </c>
      <c r="R54" s="32">
        <f t="shared" si="19"/>
        <v>42.037589163839819</v>
      </c>
      <c r="S54" s="32">
        <f t="shared" si="19"/>
        <v>49.994395849865668</v>
      </c>
      <c r="T54" s="32">
        <f t="shared" si="19"/>
        <v>58.61152598757451</v>
      </c>
      <c r="U54" s="32">
        <f t="shared" si="19"/>
        <v>68.098081633918397</v>
      </c>
      <c r="V54" s="32">
        <f t="shared" si="19"/>
        <v>75.410474538649666</v>
      </c>
      <c r="W54" s="32">
        <f t="shared" si="19"/>
        <v>80.91552264431958</v>
      </c>
    </row>
    <row r="55" spans="2:23" ht="15.75">
      <c r="B55" s="20" t="s">
        <v>38</v>
      </c>
      <c r="C55" s="7"/>
      <c r="D55" s="32">
        <f>IFERROR(((D41/$D41)-1)*100,0)</f>
        <v>0</v>
      </c>
      <c r="E55" s="32">
        <f>IFERROR(((E41/$D41)-1)*100,0)</f>
        <v>0.43346613690624647</v>
      </c>
      <c r="F55" s="32">
        <f t="shared" ref="F55:W55" si="20">IFERROR(((F41/$D41)-1)*100,0)</f>
        <v>0.86842031622160754</v>
      </c>
      <c r="G55" s="32">
        <f t="shared" si="20"/>
        <v>1.3290343909561519</v>
      </c>
      <c r="H55" s="32">
        <f t="shared" si="20"/>
        <v>1.8101291358015859</v>
      </c>
      <c r="I55" s="32">
        <f t="shared" si="20"/>
        <v>2.0411509048223309</v>
      </c>
      <c r="J55" s="32">
        <f t="shared" si="20"/>
        <v>2.3018929308143088</v>
      </c>
      <c r="K55" s="32">
        <f t="shared" si="20"/>
        <v>2.5736774763351011</v>
      </c>
      <c r="L55" s="32">
        <f t="shared" si="20"/>
        <v>2.8272117845185685</v>
      </c>
      <c r="M55" s="32">
        <f t="shared" si="20"/>
        <v>3.0456181702333218</v>
      </c>
      <c r="N55" s="32">
        <f t="shared" si="20"/>
        <v>3.3036569382916658</v>
      </c>
      <c r="O55" s="32">
        <f t="shared" si="20"/>
        <v>3.4257012909730822</v>
      </c>
      <c r="P55" s="32">
        <f t="shared" si="20"/>
        <v>3.0671043297500367</v>
      </c>
      <c r="Q55" s="32">
        <f t="shared" si="20"/>
        <v>5.3891615805280679</v>
      </c>
      <c r="R55" s="32">
        <f t="shared" si="20"/>
        <v>6.316388013427443</v>
      </c>
      <c r="S55" s="32">
        <f t="shared" si="20"/>
        <v>6.7001789985846161</v>
      </c>
      <c r="T55" s="32">
        <f t="shared" si="20"/>
        <v>7.5833791443964627</v>
      </c>
      <c r="U55" s="32">
        <f t="shared" si="20"/>
        <v>8.2020632619955958</v>
      </c>
      <c r="V55" s="32">
        <f t="shared" si="20"/>
        <v>8.9210700284732205</v>
      </c>
      <c r="W55" s="32">
        <f t="shared" si="20"/>
        <v>8.2104869613335083</v>
      </c>
    </row>
    <row r="56" spans="2:23" ht="15.75">
      <c r="B56" s="20" t="s">
        <v>10</v>
      </c>
      <c r="C56" s="9"/>
      <c r="D56" s="32">
        <f>IFERROR(((D42/$D42)-1)*100,0)</f>
        <v>0</v>
      </c>
      <c r="E56" s="32">
        <f>IFERROR(((E42/$D42)-1)*100,0)</f>
        <v>-0.62149760600521686</v>
      </c>
      <c r="F56" s="32">
        <f>IFERROR(((F42/$D42)-1)*100,0)</f>
        <v>-1.2775114295043188</v>
      </c>
      <c r="G56" s="32">
        <f>IFERROR(((G42/$D42)-1)*100,0)</f>
        <v>-1.7064963525901589</v>
      </c>
      <c r="H56" s="32">
        <f>IFERROR(((H42/$D42)-1)*100,0)</f>
        <v>-1.6714832960935233</v>
      </c>
      <c r="I56" s="32">
        <f>IFERROR(((I42/$D42)-1)*100,0)</f>
        <v>-1.0947835494511837</v>
      </c>
      <c r="J56" s="32">
        <f>IFERROR(((J42/$D42)-1)*100,0)</f>
        <v>-9.4797468475582569E-2</v>
      </c>
      <c r="K56" s="32">
        <f>IFERROR(((K42/$D42)-1)*100,0)</f>
        <v>1.1524637219409772</v>
      </c>
      <c r="L56" s="32">
        <f>IFERROR(((L42/$D42)-1)*100,0)</f>
        <v>2.5036198775535645</v>
      </c>
      <c r="M56" s="32">
        <f>IFERROR(((M42/$D42)-1)*100,0)</f>
        <v>3.6960007042164067</v>
      </c>
      <c r="N56" s="32">
        <f>IFERROR(((N42/$D42)-1)*100,0)</f>
        <v>4.673726296905456</v>
      </c>
      <c r="O56" s="32">
        <f>IFERROR(((O42/$D42)-1)*100,0)</f>
        <v>5.4997243103891424</v>
      </c>
      <c r="P56" s="32">
        <f>IFERROR(((P42/$D42)-1)*100,0)</f>
        <v>6.1559168426290833</v>
      </c>
      <c r="Q56" s="32">
        <f>IFERROR(((Q42/$D42)-1)*100,0)</f>
        <v>6.8028676569596991</v>
      </c>
      <c r="R56" s="32">
        <f>IFERROR(((R42/$D42)-1)*100,0)</f>
        <v>7.4919550490720077</v>
      </c>
      <c r="S56" s="32">
        <f>IFERROR(((S42/$D42)-1)*100,0)</f>
        <v>8.2293414877430813</v>
      </c>
      <c r="T56" s="32">
        <f>IFERROR(((T42/$D42)-1)*100,0)</f>
        <v>8.9326503910975408</v>
      </c>
      <c r="U56" s="32">
        <f>IFERROR(((U42/$D42)-1)*100,0)</f>
        <v>9.6509079848670076</v>
      </c>
      <c r="V56" s="32">
        <f>IFERROR(((V42/$D42)-1)*100,0)</f>
        <v>10.352249981596518</v>
      </c>
      <c r="W56" s="32">
        <f>IFERROR(((W42/$D42)-1)*100,0)</f>
        <v>11.075542624984269</v>
      </c>
    </row>
    <row r="57" spans="2:23" ht="15.75">
      <c r="B57" s="26" t="s">
        <v>32</v>
      </c>
      <c r="C57" s="9"/>
      <c r="D57" s="32">
        <f>IFERROR(((D43/$D43)-1)*100,0)</f>
        <v>0</v>
      </c>
      <c r="E57" s="32">
        <f>IFERROR(((E43/$D43)-1)*100,0)</f>
        <v>0.19415676505765145</v>
      </c>
      <c r="F57" s="32">
        <f t="shared" ref="F57:W57" si="21">IFERROR(((F43/$D43)-1)*100,0)</f>
        <v>0.36981237597875083</v>
      </c>
      <c r="G57" s="32">
        <f t="shared" si="21"/>
        <v>0.78303874599896517</v>
      </c>
      <c r="H57" s="32">
        <f t="shared" si="21"/>
        <v>1.6083953095789472</v>
      </c>
      <c r="I57" s="32">
        <f t="shared" si="21"/>
        <v>2.9290284024854563</v>
      </c>
      <c r="J57" s="32">
        <f t="shared" si="21"/>
        <v>4.6853884674003643</v>
      </c>
      <c r="K57" s="32">
        <f t="shared" si="21"/>
        <v>6.7289569847994946</v>
      </c>
      <c r="L57" s="32">
        <f t="shared" si="21"/>
        <v>8.8121648693202594</v>
      </c>
      <c r="M57" s="32">
        <f t="shared" si="21"/>
        <v>10.733252524139413</v>
      </c>
      <c r="N57" s="32">
        <f t="shared" si="21"/>
        <v>12.422291082001991</v>
      </c>
      <c r="O57" s="32">
        <f t="shared" si="21"/>
        <v>13.91719031561256</v>
      </c>
      <c r="P57" s="32">
        <f t="shared" si="21"/>
        <v>15.262490687846576</v>
      </c>
      <c r="Q57" s="32">
        <f t="shared" si="21"/>
        <v>16.551616623348831</v>
      </c>
      <c r="R57" s="32">
        <f t="shared" si="21"/>
        <v>17.857338365144425</v>
      </c>
      <c r="S57" s="32">
        <f t="shared" si="21"/>
        <v>19.198532031472194</v>
      </c>
      <c r="T57" s="32">
        <f t="shared" si="21"/>
        <v>20.533825739403653</v>
      </c>
      <c r="U57" s="32">
        <f t="shared" si="21"/>
        <v>21.868646085684773</v>
      </c>
      <c r="V57" s="32">
        <f t="shared" si="21"/>
        <v>23.205696909201755</v>
      </c>
      <c r="W57" s="32">
        <f t="shared" si="21"/>
        <v>24.547627502555546</v>
      </c>
    </row>
    <row r="58" spans="2:23" ht="15.75">
      <c r="B58" s="26" t="s">
        <v>33</v>
      </c>
      <c r="C58" s="9"/>
      <c r="D58" s="32">
        <f>IFERROR(((D44/$D44)-1)*100,0)</f>
        <v>0</v>
      </c>
      <c r="E58" s="32">
        <f>IFERROR(((E44/$D44)-1)*100,0)</f>
        <v>-5.1749948078021246</v>
      </c>
      <c r="F58" s="32">
        <f t="shared" ref="F58:W58" si="22">IFERROR(((F44/$D44)-1)*100,0)</f>
        <v>-10.473912018820331</v>
      </c>
      <c r="G58" s="32">
        <f t="shared" si="22"/>
        <v>-15.604651634255806</v>
      </c>
      <c r="H58" s="32">
        <f t="shared" si="22"/>
        <v>-19.981834571109747</v>
      </c>
      <c r="I58" s="32">
        <f t="shared" si="22"/>
        <v>-23.558240025293198</v>
      </c>
      <c r="J58" s="32">
        <f t="shared" si="22"/>
        <v>-26.780810632013253</v>
      </c>
      <c r="K58" s="32">
        <f t="shared" si="22"/>
        <v>-29.979039239512804</v>
      </c>
      <c r="L58" s="32">
        <f t="shared" si="22"/>
        <v>-32.714657601898956</v>
      </c>
      <c r="M58" s="32">
        <f t="shared" si="22"/>
        <v>-35.590377947324839</v>
      </c>
      <c r="N58" s="32">
        <f t="shared" si="22"/>
        <v>-38.583650011767205</v>
      </c>
      <c r="O58" s="32">
        <f t="shared" si="22"/>
        <v>-41.491880541872874</v>
      </c>
      <c r="P58" s="32">
        <f t="shared" si="22"/>
        <v>-44.682722651353444</v>
      </c>
      <c r="Q58" s="32">
        <f t="shared" si="22"/>
        <v>-47.620798437822273</v>
      </c>
      <c r="R58" s="32">
        <f t="shared" si="22"/>
        <v>-50.374152949326323</v>
      </c>
      <c r="S58" s="32">
        <f t="shared" si="22"/>
        <v>-53.007599327963426</v>
      </c>
      <c r="T58" s="32">
        <f t="shared" si="22"/>
        <v>-55.832428250278632</v>
      </c>
      <c r="U58" s="32">
        <f t="shared" si="22"/>
        <v>-58.556212859551216</v>
      </c>
      <c r="V58" s="32">
        <f t="shared" si="22"/>
        <v>-61.403798529527535</v>
      </c>
      <c r="W58" s="32">
        <f t="shared" si="22"/>
        <v>-64.134133150375632</v>
      </c>
    </row>
    <row r="59" spans="2:23" ht="15.75">
      <c r="B59" s="10" t="s">
        <v>31</v>
      </c>
      <c r="C59" s="9"/>
      <c r="D59" s="32">
        <f>IFERROR(((D45/$D45)-1)*100,0)</f>
        <v>0</v>
      </c>
      <c r="E59" s="32">
        <f t="shared" ref="E59:W59" si="23">IFERROR(((E45/$D45)-1)*100,0)</f>
        <v>0</v>
      </c>
      <c r="F59" s="32">
        <f t="shared" si="23"/>
        <v>0</v>
      </c>
      <c r="G59" s="32">
        <f t="shared" si="23"/>
        <v>0</v>
      </c>
      <c r="H59" s="32">
        <f t="shared" si="23"/>
        <v>0</v>
      </c>
      <c r="I59" s="32">
        <f t="shared" si="23"/>
        <v>0</v>
      </c>
      <c r="J59" s="32">
        <f t="shared" si="23"/>
        <v>0</v>
      </c>
      <c r="K59" s="32">
        <f t="shared" si="23"/>
        <v>0</v>
      </c>
      <c r="L59" s="32">
        <f t="shared" si="23"/>
        <v>0</v>
      </c>
      <c r="M59" s="32">
        <f t="shared" si="23"/>
        <v>0</v>
      </c>
      <c r="N59" s="32">
        <f t="shared" si="23"/>
        <v>0</v>
      </c>
      <c r="O59" s="32">
        <f t="shared" si="23"/>
        <v>0</v>
      </c>
      <c r="P59" s="32">
        <f t="shared" si="23"/>
        <v>0</v>
      </c>
      <c r="Q59" s="32">
        <f t="shared" si="23"/>
        <v>0</v>
      </c>
      <c r="R59" s="32">
        <f t="shared" si="23"/>
        <v>0</v>
      </c>
      <c r="S59" s="32">
        <f t="shared" si="23"/>
        <v>0</v>
      </c>
      <c r="T59" s="32">
        <f t="shared" si="23"/>
        <v>0</v>
      </c>
      <c r="U59" s="32">
        <f t="shared" si="23"/>
        <v>0</v>
      </c>
      <c r="V59" s="32">
        <f t="shared" si="23"/>
        <v>0</v>
      </c>
      <c r="W59" s="32">
        <f t="shared" si="23"/>
        <v>0</v>
      </c>
    </row>
    <row r="60" spans="2:23" ht="15.75">
      <c r="B60" s="10" t="s">
        <v>11</v>
      </c>
      <c r="D60" s="32">
        <f>IFERROR(((D46/$D46)-1)*100,0)</f>
        <v>0</v>
      </c>
      <c r="E60" s="32">
        <f t="shared" ref="E60:W60" si="24">IFERROR(((E46/$D46)-1)*100,0)</f>
        <v>0.19415676505765145</v>
      </c>
      <c r="F60" s="32">
        <f t="shared" si="24"/>
        <v>0.36981237597875083</v>
      </c>
      <c r="G60" s="32">
        <f t="shared" si="24"/>
        <v>0.78303874599896517</v>
      </c>
      <c r="H60" s="32">
        <f t="shared" si="24"/>
        <v>1.6083953095789472</v>
      </c>
      <c r="I60" s="32">
        <f t="shared" si="24"/>
        <v>2.9290284024854563</v>
      </c>
      <c r="J60" s="32">
        <f t="shared" si="24"/>
        <v>4.6853884674003643</v>
      </c>
      <c r="K60" s="32">
        <f t="shared" si="24"/>
        <v>6.7289569847994946</v>
      </c>
      <c r="L60" s="32">
        <f t="shared" si="24"/>
        <v>8.8121648693202594</v>
      </c>
      <c r="M60" s="32">
        <f t="shared" si="24"/>
        <v>10.733252524139413</v>
      </c>
      <c r="N60" s="32">
        <f t="shared" si="24"/>
        <v>12.422291082001991</v>
      </c>
      <c r="O60" s="32">
        <f t="shared" si="24"/>
        <v>13.91719031561256</v>
      </c>
      <c r="P60" s="32">
        <f t="shared" si="24"/>
        <v>15.262490687846576</v>
      </c>
      <c r="Q60" s="32">
        <f t="shared" si="24"/>
        <v>16.551616623348831</v>
      </c>
      <c r="R60" s="32">
        <f t="shared" si="24"/>
        <v>17.857338365144425</v>
      </c>
      <c r="S60" s="32">
        <f t="shared" si="24"/>
        <v>19.198532031472194</v>
      </c>
      <c r="T60" s="32">
        <f t="shared" si="24"/>
        <v>20.533825739403653</v>
      </c>
      <c r="U60" s="32">
        <f t="shared" si="24"/>
        <v>21.868646085684773</v>
      </c>
      <c r="V60" s="32">
        <f t="shared" si="24"/>
        <v>23.205696909201755</v>
      </c>
      <c r="W60" s="32">
        <f t="shared" si="24"/>
        <v>24.547627502555546</v>
      </c>
    </row>
    <row r="61" spans="2:23" ht="15.75">
      <c r="B61" s="10" t="s">
        <v>12</v>
      </c>
      <c r="C61" s="9"/>
      <c r="D61" s="32">
        <f>IFERROR(((D47/$D47)-1)*100,0)</f>
        <v>0</v>
      </c>
      <c r="E61" s="32">
        <f t="shared" ref="E61:W61" si="25">IFERROR(((E47/$D47)-1)*100,0)</f>
        <v>-5.1749948078021246</v>
      </c>
      <c r="F61" s="32">
        <f t="shared" si="25"/>
        <v>-10.473912018820331</v>
      </c>
      <c r="G61" s="32">
        <f t="shared" si="25"/>
        <v>-15.604651634255806</v>
      </c>
      <c r="H61" s="32">
        <f t="shared" si="25"/>
        <v>-19.981834571109747</v>
      </c>
      <c r="I61" s="32">
        <f t="shared" si="25"/>
        <v>-23.558240025293198</v>
      </c>
      <c r="J61" s="32">
        <f t="shared" si="25"/>
        <v>-26.780810632013253</v>
      </c>
      <c r="K61" s="32">
        <f t="shared" si="25"/>
        <v>-29.979039239512804</v>
      </c>
      <c r="L61" s="32">
        <f t="shared" si="25"/>
        <v>-32.714657601898956</v>
      </c>
      <c r="M61" s="32">
        <f t="shared" si="25"/>
        <v>-35.590377947324839</v>
      </c>
      <c r="N61" s="32">
        <f t="shared" si="25"/>
        <v>-38.583650011767205</v>
      </c>
      <c r="O61" s="32">
        <f t="shared" si="25"/>
        <v>-41.491880541872874</v>
      </c>
      <c r="P61" s="32">
        <f t="shared" si="25"/>
        <v>-44.682722651353444</v>
      </c>
      <c r="Q61" s="32">
        <f t="shared" si="25"/>
        <v>-47.620798437822273</v>
      </c>
      <c r="R61" s="32">
        <f t="shared" si="25"/>
        <v>-50.374152949326323</v>
      </c>
      <c r="S61" s="32">
        <f t="shared" si="25"/>
        <v>-53.007599327963426</v>
      </c>
      <c r="T61" s="32">
        <f t="shared" si="25"/>
        <v>-55.832428250278632</v>
      </c>
      <c r="U61" s="32">
        <f t="shared" si="25"/>
        <v>-58.556212859551216</v>
      </c>
      <c r="V61" s="32">
        <f t="shared" si="25"/>
        <v>-61.403798529527535</v>
      </c>
      <c r="W61" s="32">
        <f t="shared" si="25"/>
        <v>-64.134133150375632</v>
      </c>
    </row>
    <row r="62" spans="2:23" ht="15.75">
      <c r="B62" s="10" t="s">
        <v>16</v>
      </c>
      <c r="C62" s="9"/>
      <c r="D62" s="32">
        <f>IFERROR(((D48/$D48)-1)*100,0)</f>
        <v>0</v>
      </c>
      <c r="E62" s="32">
        <f t="shared" ref="E62:W62" si="26">IFERROR(((E48/$D48)-1)*100,0)</f>
        <v>0</v>
      </c>
      <c r="F62" s="32">
        <f t="shared" si="26"/>
        <v>0</v>
      </c>
      <c r="G62" s="32">
        <f t="shared" si="26"/>
        <v>0</v>
      </c>
      <c r="H62" s="32">
        <f t="shared" si="26"/>
        <v>0</v>
      </c>
      <c r="I62" s="32">
        <f t="shared" si="26"/>
        <v>0</v>
      </c>
      <c r="J62" s="32">
        <f t="shared" si="26"/>
        <v>0</v>
      </c>
      <c r="K62" s="32">
        <f t="shared" si="26"/>
        <v>0</v>
      </c>
      <c r="L62" s="32">
        <f t="shared" si="26"/>
        <v>0</v>
      </c>
      <c r="M62" s="32">
        <f t="shared" si="26"/>
        <v>0</v>
      </c>
      <c r="N62" s="32">
        <f t="shared" si="26"/>
        <v>0</v>
      </c>
      <c r="O62" s="32">
        <f t="shared" si="26"/>
        <v>0</v>
      </c>
      <c r="P62" s="32">
        <f t="shared" si="26"/>
        <v>0</v>
      </c>
      <c r="Q62" s="32">
        <f t="shared" si="26"/>
        <v>0</v>
      </c>
      <c r="R62" s="32">
        <f t="shared" si="26"/>
        <v>0</v>
      </c>
      <c r="S62" s="32">
        <f t="shared" si="26"/>
        <v>0</v>
      </c>
      <c r="T62" s="32">
        <f t="shared" si="26"/>
        <v>0</v>
      </c>
      <c r="U62" s="32">
        <f t="shared" si="26"/>
        <v>0</v>
      </c>
      <c r="V62" s="32">
        <f t="shared" si="26"/>
        <v>0</v>
      </c>
      <c r="W62" s="32">
        <f t="shared" si="26"/>
        <v>0</v>
      </c>
    </row>
    <row r="63" spans="2:23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ht="15.75">
      <c r="B64" s="9" t="s">
        <v>8</v>
      </c>
      <c r="C64" s="9"/>
      <c r="D64" s="32">
        <f>IFERROR(((D50/$D50)-1)*100,0)</f>
        <v>0</v>
      </c>
      <c r="E64" s="32">
        <f t="shared" ref="E64:W64" si="27">IFERROR(((E50/$D50)-1)*100,0)</f>
        <v>-12.484763714532832</v>
      </c>
      <c r="F64" s="32">
        <f t="shared" si="27"/>
        <v>-20.2178855784774</v>
      </c>
      <c r="G64" s="32">
        <f t="shared" si="27"/>
        <v>-16.071662813500343</v>
      </c>
      <c r="H64" s="32">
        <f t="shared" si="27"/>
        <v>-10.535659918759377</v>
      </c>
      <c r="I64" s="32">
        <f t="shared" si="27"/>
        <v>-5.013788669414831</v>
      </c>
      <c r="J64" s="32">
        <f t="shared" si="27"/>
        <v>2.1320186850798173</v>
      </c>
      <c r="K64" s="32">
        <f t="shared" si="27"/>
        <v>5.274014187651721</v>
      </c>
      <c r="L64" s="32">
        <f t="shared" si="27"/>
        <v>4.6673172150901943</v>
      </c>
      <c r="M64" s="32">
        <f t="shared" si="27"/>
        <v>9.4250172612068361</v>
      </c>
      <c r="N64" s="32">
        <f t="shared" si="27"/>
        <v>14.030815134903939</v>
      </c>
      <c r="O64" s="32">
        <f t="shared" si="27"/>
        <v>20.011255576054943</v>
      </c>
      <c r="P64" s="32">
        <f t="shared" si="27"/>
        <v>26.724852328815494</v>
      </c>
      <c r="Q64" s="32">
        <f t="shared" si="27"/>
        <v>32.165956421246555</v>
      </c>
      <c r="R64" s="32">
        <f t="shared" si="27"/>
        <v>38.055989391417697</v>
      </c>
      <c r="S64" s="32">
        <f t="shared" si="27"/>
        <v>45.136671461332199</v>
      </c>
      <c r="T64" s="32">
        <f t="shared" si="27"/>
        <v>52.749254871411665</v>
      </c>
      <c r="U64" s="32">
        <f t="shared" si="27"/>
        <v>56.33154169038184</v>
      </c>
      <c r="V64" s="32">
        <f t="shared" si="27"/>
        <v>47.216309409735487</v>
      </c>
      <c r="W64" s="32">
        <f t="shared" si="27"/>
        <v>45.71145154550458</v>
      </c>
    </row>
    <row r="65" spans="1:23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>
      <c r="B66" s="1" t="s">
        <v>36</v>
      </c>
      <c r="C66" s="1"/>
      <c r="D66" s="1">
        <v>1991</v>
      </c>
      <c r="E66" s="1">
        <v>1992</v>
      </c>
      <c r="F66" s="1">
        <v>1993</v>
      </c>
      <c r="G66" s="1">
        <v>1994</v>
      </c>
      <c r="H66" s="1">
        <v>1995</v>
      </c>
      <c r="I66" s="1">
        <v>1996</v>
      </c>
      <c r="J66" s="1">
        <v>1997</v>
      </c>
      <c r="K66" s="1">
        <v>1998</v>
      </c>
      <c r="L66" s="1">
        <v>1999</v>
      </c>
      <c r="M66" s="1">
        <v>2000</v>
      </c>
      <c r="N66" s="1">
        <v>2001</v>
      </c>
      <c r="O66" s="1">
        <v>2002</v>
      </c>
      <c r="P66" s="1">
        <v>2003</v>
      </c>
      <c r="Q66" s="1">
        <v>2004</v>
      </c>
      <c r="R66" s="1">
        <v>2005</v>
      </c>
      <c r="S66" s="1">
        <v>2006</v>
      </c>
      <c r="T66" s="1">
        <v>2007</v>
      </c>
      <c r="U66" s="1">
        <v>2008</v>
      </c>
      <c r="V66" s="1">
        <v>2009</v>
      </c>
      <c r="W66" s="1">
        <v>2010</v>
      </c>
    </row>
    <row r="67" spans="1:23" ht="15.75">
      <c r="B67" s="20" t="s">
        <v>5</v>
      </c>
      <c r="C67" s="31">
        <f>AVERAGE(D67:W67)</f>
        <v>17.257183604244336</v>
      </c>
      <c r="D67" s="30">
        <f t="shared" ref="D67:W67" si="28">(D8/D7)*100</f>
        <v>14.904399820644681</v>
      </c>
      <c r="E67" s="30">
        <f t="shared" si="28"/>
        <v>14.682672796212367</v>
      </c>
      <c r="F67" s="30">
        <f t="shared" si="28"/>
        <v>14.472948150597457</v>
      </c>
      <c r="G67" s="30">
        <f t="shared" si="28"/>
        <v>14.30152579369641</v>
      </c>
      <c r="H67" s="30">
        <f t="shared" si="28"/>
        <v>14.268148579055072</v>
      </c>
      <c r="I67" s="30">
        <f t="shared" si="28"/>
        <v>14.519898012715629</v>
      </c>
      <c r="J67" s="30">
        <f t="shared" si="28"/>
        <v>14.977094685808199</v>
      </c>
      <c r="K67" s="30">
        <f t="shared" si="28"/>
        <v>15.469585691059121</v>
      </c>
      <c r="L67" s="30">
        <f t="shared" si="28"/>
        <v>15.913204372308808</v>
      </c>
      <c r="M67" s="30">
        <f t="shared" si="28"/>
        <v>16.291058957117734</v>
      </c>
      <c r="N67" s="30">
        <f t="shared" si="28"/>
        <v>16.679401273084366</v>
      </c>
      <c r="O67" s="30">
        <f t="shared" si="28"/>
        <v>17.169773429641079</v>
      </c>
      <c r="P67" s="30">
        <f t="shared" si="28"/>
        <v>17.930085837972989</v>
      </c>
      <c r="Q67" s="30">
        <f t="shared" si="28"/>
        <v>18.338922259025292</v>
      </c>
      <c r="R67" s="30">
        <f t="shared" si="28"/>
        <v>18.955938804213808</v>
      </c>
      <c r="S67" s="30">
        <f t="shared" si="28"/>
        <v>19.748309671275933</v>
      </c>
      <c r="T67" s="30">
        <f t="shared" si="28"/>
        <v>20.514971114196467</v>
      </c>
      <c r="U67" s="30">
        <f t="shared" si="28"/>
        <v>21.381326306917224</v>
      </c>
      <c r="V67" s="30">
        <f t="shared" si="28"/>
        <v>21.99215707585633</v>
      </c>
      <c r="W67" s="30">
        <f t="shared" si="28"/>
        <v>22.632249453487706</v>
      </c>
    </row>
    <row r="68" spans="1:23" ht="15.75">
      <c r="B68" s="20" t="s">
        <v>38</v>
      </c>
      <c r="C68" s="31">
        <f>AVERAGE(D68:W68)</f>
        <v>79.531502624971694</v>
      </c>
      <c r="D68" s="30">
        <f t="shared" ref="D68:W68" si="29">(D9/D7)*100</f>
        <v>81.792444775449326</v>
      </c>
      <c r="E68" s="30">
        <f t="shared" si="29"/>
        <v>82.039015431600731</v>
      </c>
      <c r="F68" s="30">
        <f t="shared" si="29"/>
        <v>82.275092765971721</v>
      </c>
      <c r="G68" s="30">
        <f t="shared" si="29"/>
        <v>82.467814507870372</v>
      </c>
      <c r="H68" s="30">
        <f t="shared" si="29"/>
        <v>82.51352951733611</v>
      </c>
      <c r="I68" s="30">
        <f t="shared" si="29"/>
        <v>82.260151658314328</v>
      </c>
      <c r="J68" s="30">
        <f t="shared" si="29"/>
        <v>81.796957039997537</v>
      </c>
      <c r="K68" s="30">
        <f t="shared" si="29"/>
        <v>81.292919528052721</v>
      </c>
      <c r="L68" s="30">
        <f t="shared" si="29"/>
        <v>80.832673104778223</v>
      </c>
      <c r="M68" s="30">
        <f t="shared" si="29"/>
        <v>80.439904021666408</v>
      </c>
      <c r="N68" s="30">
        <f t="shared" si="29"/>
        <v>80.045135338372518</v>
      </c>
      <c r="O68" s="30">
        <f t="shared" si="29"/>
        <v>79.553081446918299</v>
      </c>
      <c r="P68" s="30">
        <f t="shared" si="29"/>
        <v>78.792547076793042</v>
      </c>
      <c r="Q68" s="30">
        <f t="shared" si="29"/>
        <v>78.450391290609005</v>
      </c>
      <c r="R68" s="30">
        <f t="shared" si="29"/>
        <v>77.864754082651146</v>
      </c>
      <c r="S68" s="30">
        <f t="shared" si="29"/>
        <v>77.093673602699837</v>
      </c>
      <c r="T68" s="30">
        <f t="shared" si="29"/>
        <v>76.362483561790143</v>
      </c>
      <c r="U68" s="30">
        <f t="shared" si="29"/>
        <v>75.527676357426827</v>
      </c>
      <c r="V68" s="30">
        <f t="shared" si="29"/>
        <v>74.941589742066768</v>
      </c>
      <c r="W68" s="30">
        <f t="shared" si="29"/>
        <v>74.288217649068372</v>
      </c>
    </row>
    <row r="69" spans="1:23" ht="15.75">
      <c r="B69" s="20" t="s">
        <v>10</v>
      </c>
      <c r="C69" s="31">
        <f>AVERAGE(D69:W69)</f>
        <v>3.2113137707839927</v>
      </c>
      <c r="D69" s="30">
        <f t="shared" ref="D69:W69" si="30">(D10/D7)*100</f>
        <v>3.3031554039059956</v>
      </c>
      <c r="E69" s="30">
        <f t="shared" si="30"/>
        <v>3.2783117721868904</v>
      </c>
      <c r="F69" s="30">
        <f t="shared" si="30"/>
        <v>3.251959083430831</v>
      </c>
      <c r="G69" s="30">
        <f t="shared" si="30"/>
        <v>3.2306596984332088</v>
      </c>
      <c r="H69" s="30">
        <f t="shared" si="30"/>
        <v>3.2183219036088047</v>
      </c>
      <c r="I69" s="30">
        <f t="shared" si="30"/>
        <v>3.2199503289700426</v>
      </c>
      <c r="J69" s="30">
        <f t="shared" si="30"/>
        <v>3.2259482741942653</v>
      </c>
      <c r="K69" s="30">
        <f t="shared" si="30"/>
        <v>3.237494780888158</v>
      </c>
      <c r="L69" s="30">
        <f t="shared" si="30"/>
        <v>3.2541225229129611</v>
      </c>
      <c r="M69" s="30">
        <f t="shared" si="30"/>
        <v>3.2690370212158539</v>
      </c>
      <c r="N69" s="30">
        <f t="shared" si="30"/>
        <v>3.2754633885431135</v>
      </c>
      <c r="O69" s="30">
        <f t="shared" si="30"/>
        <v>3.2771451234406141</v>
      </c>
      <c r="P69" s="30">
        <f t="shared" si="30"/>
        <v>3.2773670852339807</v>
      </c>
      <c r="Q69" s="30">
        <f t="shared" si="30"/>
        <v>3.210686450365706</v>
      </c>
      <c r="R69" s="30">
        <f t="shared" si="30"/>
        <v>3.1793071131350401</v>
      </c>
      <c r="S69" s="30">
        <f t="shared" si="30"/>
        <v>3.1580167260242193</v>
      </c>
      <c r="T69" s="30">
        <f t="shared" si="30"/>
        <v>3.1225453240133847</v>
      </c>
      <c r="U69" s="30">
        <f t="shared" si="30"/>
        <v>3.0909973356559428</v>
      </c>
      <c r="V69" s="30">
        <f t="shared" si="30"/>
        <v>3.0662531820768923</v>
      </c>
      <c r="W69" s="30">
        <f t="shared" si="30"/>
        <v>3.0795328974439347</v>
      </c>
    </row>
    <row r="70" spans="1:23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>
      <c r="B71" s="1" t="s">
        <v>41</v>
      </c>
      <c r="C71" s="1"/>
      <c r="D71" s="1">
        <v>1991</v>
      </c>
      <c r="E71" s="1">
        <v>1992</v>
      </c>
      <c r="F71" s="1">
        <v>1993</v>
      </c>
      <c r="G71" s="1">
        <v>1994</v>
      </c>
      <c r="H71" s="1">
        <v>1995</v>
      </c>
      <c r="I71" s="1">
        <v>1996</v>
      </c>
      <c r="J71" s="1">
        <v>1997</v>
      </c>
      <c r="K71" s="1">
        <v>1998</v>
      </c>
      <c r="L71" s="1">
        <v>1999</v>
      </c>
      <c r="M71" s="1">
        <v>2000</v>
      </c>
      <c r="N71" s="1">
        <v>2001</v>
      </c>
      <c r="O71" s="1">
        <v>2002</v>
      </c>
      <c r="P71" s="1">
        <v>2003</v>
      </c>
      <c r="Q71" s="1">
        <v>2004</v>
      </c>
      <c r="R71" s="1">
        <v>2005</v>
      </c>
      <c r="S71" s="1">
        <v>2006</v>
      </c>
      <c r="T71" s="1">
        <v>2007</v>
      </c>
      <c r="U71" s="1">
        <v>2008</v>
      </c>
      <c r="V71" s="1">
        <v>2009</v>
      </c>
      <c r="W71" s="1">
        <v>2010</v>
      </c>
    </row>
    <row r="72" spans="1:23" ht="15.75">
      <c r="B72" s="10" t="s">
        <v>31</v>
      </c>
      <c r="C72" s="31">
        <f>AVERAGE(D72:W72)</f>
        <v>0</v>
      </c>
      <c r="D72" s="30">
        <f t="shared" ref="D72:W72" si="31">(D13/D$10)*100</f>
        <v>0</v>
      </c>
      <c r="E72" s="30">
        <f t="shared" si="31"/>
        <v>0</v>
      </c>
      <c r="F72" s="30">
        <f t="shared" si="31"/>
        <v>0</v>
      </c>
      <c r="G72" s="30">
        <f t="shared" si="31"/>
        <v>0</v>
      </c>
      <c r="H72" s="30">
        <f t="shared" si="31"/>
        <v>0</v>
      </c>
      <c r="I72" s="30">
        <f t="shared" si="31"/>
        <v>0</v>
      </c>
      <c r="J72" s="30">
        <f t="shared" si="31"/>
        <v>0</v>
      </c>
      <c r="K72" s="30">
        <f t="shared" si="31"/>
        <v>0</v>
      </c>
      <c r="L72" s="30">
        <f t="shared" si="31"/>
        <v>0</v>
      </c>
      <c r="M72" s="30">
        <f t="shared" si="31"/>
        <v>0</v>
      </c>
      <c r="N72" s="30">
        <f t="shared" si="31"/>
        <v>0</v>
      </c>
      <c r="O72" s="30">
        <f t="shared" si="31"/>
        <v>0</v>
      </c>
      <c r="P72" s="30">
        <f t="shared" si="31"/>
        <v>0</v>
      </c>
      <c r="Q72" s="30">
        <f t="shared" si="31"/>
        <v>0</v>
      </c>
      <c r="R72" s="30">
        <f t="shared" si="31"/>
        <v>0</v>
      </c>
      <c r="S72" s="30">
        <f t="shared" si="31"/>
        <v>0</v>
      </c>
      <c r="T72" s="30">
        <f t="shared" si="31"/>
        <v>0</v>
      </c>
      <c r="U72" s="30">
        <f t="shared" si="31"/>
        <v>0</v>
      </c>
      <c r="V72" s="30">
        <f t="shared" si="31"/>
        <v>0</v>
      </c>
      <c r="W72" s="30">
        <f t="shared" si="31"/>
        <v>0</v>
      </c>
    </row>
    <row r="73" spans="1:23" ht="15.75">
      <c r="A73" s="36"/>
      <c r="B73" s="10" t="s">
        <v>11</v>
      </c>
      <c r="C73" s="31">
        <f>AVERAGE(D73:W73)</f>
        <v>90.494872526780384</v>
      </c>
      <c r="D73" s="30">
        <f t="shared" ref="D73:W73" si="32">(D16/D$10)*100</f>
        <v>84.808505403612543</v>
      </c>
      <c r="E73" s="30">
        <f t="shared" si="32"/>
        <v>85.50457574548102</v>
      </c>
      <c r="F73" s="30">
        <f>(F16/F$10)*100</f>
        <v>86.223654797451502</v>
      </c>
      <c r="G73" s="30">
        <f t="shared" si="32"/>
        <v>86.956498333222015</v>
      </c>
      <c r="H73" s="30">
        <f t="shared" si="32"/>
        <v>87.637406029562044</v>
      </c>
      <c r="I73" s="30">
        <f t="shared" si="32"/>
        <v>88.258813586695695</v>
      </c>
      <c r="J73" s="30">
        <f t="shared" si="32"/>
        <v>88.866356391353506</v>
      </c>
      <c r="K73" s="30">
        <f t="shared" si="32"/>
        <v>89.483963040674155</v>
      </c>
      <c r="L73" s="30">
        <f t="shared" si="32"/>
        <v>90.028011530930669</v>
      </c>
      <c r="M73" s="30">
        <f t="shared" si="32"/>
        <v>90.563971428757469</v>
      </c>
      <c r="N73" s="30">
        <f t="shared" si="32"/>
        <v>91.086529714919862</v>
      </c>
      <c r="O73" s="30">
        <f t="shared" si="32"/>
        <v>91.575089068688669</v>
      </c>
      <c r="P73" s="30">
        <f t="shared" si="32"/>
        <v>92.083793867329973</v>
      </c>
      <c r="Q73" s="30">
        <f t="shared" si="32"/>
        <v>92.549653628677078</v>
      </c>
      <c r="R73" s="30">
        <f t="shared" si="32"/>
        <v>92.986537578860734</v>
      </c>
      <c r="S73" s="30">
        <f t="shared" si="32"/>
        <v>93.403962446160079</v>
      </c>
      <c r="T73" s="30">
        <f t="shared" si="32"/>
        <v>93.840492954477099</v>
      </c>
      <c r="U73" s="30">
        <f t="shared" si="32"/>
        <v>94.258204697357826</v>
      </c>
      <c r="V73" s="30">
        <f t="shared" si="32"/>
        <v>94.686705652331085</v>
      </c>
      <c r="W73" s="30">
        <f t="shared" si="32"/>
        <v>95.094724639064992</v>
      </c>
    </row>
    <row r="74" spans="1:23" ht="15.75">
      <c r="A74" s="36"/>
      <c r="B74" s="10" t="s">
        <v>12</v>
      </c>
      <c r="C74" s="31">
        <f>AVERAGE(D74:W74)</f>
        <v>9.5051274732196038</v>
      </c>
      <c r="D74" s="30">
        <f t="shared" ref="D74:W74" si="33">(D19/D$10)*100</f>
        <v>15.191494596387448</v>
      </c>
      <c r="E74" s="30">
        <f t="shared" si="33"/>
        <v>14.495424254518991</v>
      </c>
      <c r="F74" s="30">
        <f t="shared" si="33"/>
        <v>13.776345202548507</v>
      </c>
      <c r="G74" s="30">
        <f t="shared" si="33"/>
        <v>13.043501666777994</v>
      </c>
      <c r="H74" s="30">
        <f t="shared" si="33"/>
        <v>12.362593970437965</v>
      </c>
      <c r="I74" s="30">
        <f t="shared" si="33"/>
        <v>11.741186413304298</v>
      </c>
      <c r="J74" s="30">
        <f t="shared" si="33"/>
        <v>11.133643608646491</v>
      </c>
      <c r="K74" s="30">
        <f t="shared" si="33"/>
        <v>10.516036959325852</v>
      </c>
      <c r="L74" s="30">
        <f t="shared" si="33"/>
        <v>9.9719884690693412</v>
      </c>
      <c r="M74" s="30">
        <f t="shared" si="33"/>
        <v>9.4360285712425398</v>
      </c>
      <c r="N74" s="30">
        <f t="shared" si="33"/>
        <v>8.9134702850801446</v>
      </c>
      <c r="O74" s="30">
        <f t="shared" si="33"/>
        <v>8.4249109313113344</v>
      </c>
      <c r="P74" s="30">
        <f t="shared" si="33"/>
        <v>7.9162061326700286</v>
      </c>
      <c r="Q74" s="30">
        <f t="shared" si="33"/>
        <v>7.4503463713229205</v>
      </c>
      <c r="R74" s="30">
        <f t="shared" si="33"/>
        <v>7.0134624211392786</v>
      </c>
      <c r="S74" s="30">
        <f t="shared" si="33"/>
        <v>6.5960375538399116</v>
      </c>
      <c r="T74" s="30">
        <f t="shared" si="33"/>
        <v>6.1595070455228873</v>
      </c>
      <c r="U74" s="30">
        <f t="shared" si="33"/>
        <v>5.7417953026421786</v>
      </c>
      <c r="V74" s="30">
        <f t="shared" si="33"/>
        <v>5.3132943476689141</v>
      </c>
      <c r="W74" s="30">
        <f t="shared" si="33"/>
        <v>4.9052753609349962</v>
      </c>
    </row>
    <row r="75" spans="1:23" ht="15.75">
      <c r="A75" s="36"/>
      <c r="B75" s="10" t="s">
        <v>16</v>
      </c>
      <c r="C75" s="31">
        <f>AVERAGE(D75:W75)</f>
        <v>0</v>
      </c>
      <c r="D75" s="35">
        <f t="shared" ref="D75:W75" si="34">(D23/D$10)*100</f>
        <v>0</v>
      </c>
      <c r="E75" s="35">
        <f t="shared" si="34"/>
        <v>0</v>
      </c>
      <c r="F75" s="35">
        <f t="shared" si="34"/>
        <v>0</v>
      </c>
      <c r="G75" s="35">
        <f t="shared" si="34"/>
        <v>0</v>
      </c>
      <c r="H75" s="35">
        <f t="shared" si="34"/>
        <v>0</v>
      </c>
      <c r="I75" s="35">
        <f t="shared" si="34"/>
        <v>0</v>
      </c>
      <c r="J75" s="35">
        <f t="shared" si="34"/>
        <v>0</v>
      </c>
      <c r="K75" s="35">
        <f t="shared" si="34"/>
        <v>0</v>
      </c>
      <c r="L75" s="35">
        <f t="shared" si="34"/>
        <v>0</v>
      </c>
      <c r="M75" s="35">
        <f t="shared" si="34"/>
        <v>0</v>
      </c>
      <c r="N75" s="35">
        <f t="shared" si="34"/>
        <v>0</v>
      </c>
      <c r="O75" s="35">
        <f t="shared" si="34"/>
        <v>0</v>
      </c>
      <c r="P75" s="35">
        <f t="shared" si="34"/>
        <v>0</v>
      </c>
      <c r="Q75" s="35">
        <f t="shared" si="34"/>
        <v>0</v>
      </c>
      <c r="R75" s="35">
        <f t="shared" si="34"/>
        <v>0</v>
      </c>
      <c r="S75" s="35">
        <f t="shared" si="34"/>
        <v>0</v>
      </c>
      <c r="T75" s="35">
        <f t="shared" si="34"/>
        <v>0</v>
      </c>
      <c r="U75" s="35">
        <f t="shared" si="34"/>
        <v>0</v>
      </c>
      <c r="V75" s="35">
        <f t="shared" si="34"/>
        <v>0</v>
      </c>
      <c r="W75" s="35">
        <f t="shared" si="34"/>
        <v>0</v>
      </c>
    </row>
    <row r="76" spans="1:23">
      <c r="C76" s="31"/>
    </row>
    <row r="147" spans="4:23">
      <c r="D147">
        <v>3665059913.9028578</v>
      </c>
      <c r="E147">
        <v>3311991689.9975681</v>
      </c>
      <c r="F147">
        <v>3371375171.525702</v>
      </c>
      <c r="G147">
        <v>3429522756.6932802</v>
      </c>
      <c r="H147">
        <v>4106719456.8868308</v>
      </c>
      <c r="I147">
        <v>5650023460.5937347</v>
      </c>
      <c r="J147">
        <v>6966498987.1150742</v>
      </c>
      <c r="K147">
        <v>7142510889.1949387</v>
      </c>
      <c r="L147">
        <v>6863985536.8387671</v>
      </c>
      <c r="M147">
        <v>6598803794.2241373</v>
      </c>
      <c r="N147">
        <v>7061154063.1116514</v>
      </c>
      <c r="O147">
        <v>8056006444.0240774</v>
      </c>
      <c r="P147">
        <v>10039051144.80987</v>
      </c>
      <c r="Q147">
        <v>10555881624.487631</v>
      </c>
      <c r="R147">
        <v>11078059408.82362</v>
      </c>
      <c r="S147">
        <v>12307965042.51403</v>
      </c>
      <c r="T147">
        <v>13183033536.095249</v>
      </c>
      <c r="U147">
        <v>14264966048.6672</v>
      </c>
      <c r="V147">
        <v>12587147405.65004</v>
      </c>
      <c r="W147">
        <v>11170629150.150551</v>
      </c>
    </row>
    <row r="164" spans="4:23">
      <c r="D164">
        <v>16.733127809502903</v>
      </c>
      <c r="E164">
        <v>16.580501480349163</v>
      </c>
      <c r="F164">
        <v>16.468023097101014</v>
      </c>
      <c r="G164">
        <v>16.43996401359318</v>
      </c>
      <c r="H164">
        <v>16.499187467504473</v>
      </c>
      <c r="I164">
        <v>16.376617331615748</v>
      </c>
      <c r="J164">
        <v>16.247920735025762</v>
      </c>
      <c r="K164">
        <v>16.177332794073326</v>
      </c>
      <c r="L164">
        <v>16.040194576334379</v>
      </c>
      <c r="M164">
        <v>16.10529240579411</v>
      </c>
      <c r="N164">
        <v>16.092630373570319</v>
      </c>
      <c r="O164">
        <v>16.184894687224606</v>
      </c>
      <c r="P164">
        <v>16.259426870040112</v>
      </c>
      <c r="Q164">
        <v>16.258761154313685</v>
      </c>
      <c r="R164">
        <v>16.530787897850022</v>
      </c>
      <c r="S164">
        <v>16.734793831940237</v>
      </c>
      <c r="T164">
        <v>16.928355379414334</v>
      </c>
      <c r="U164">
        <v>17.05475854690442</v>
      </c>
      <c r="V164">
        <v>17.209082467406947</v>
      </c>
      <c r="W164">
        <v>17.328619598725297</v>
      </c>
    </row>
    <row r="166" spans="4:23">
      <c r="D166">
        <v>112215.13703894158</v>
      </c>
      <c r="E166">
        <v>111749.48350308472</v>
      </c>
      <c r="F166">
        <v>111402.43170884353</v>
      </c>
      <c r="G166">
        <v>111315.33712832928</v>
      </c>
      <c r="H166">
        <v>111498.92184381305</v>
      </c>
      <c r="I166">
        <v>111117.94534658678</v>
      </c>
      <c r="J166">
        <v>110713.63156992324</v>
      </c>
      <c r="K166">
        <v>110489.98678528714</v>
      </c>
      <c r="L166">
        <v>110051.6351021747</v>
      </c>
      <c r="M166">
        <v>110260.35241150206</v>
      </c>
      <c r="N166">
        <v>110219.8456982127</v>
      </c>
      <c r="O166">
        <v>110514.00946538913</v>
      </c>
      <c r="P166">
        <v>110749.95959930889</v>
      </c>
      <c r="Q166">
        <v>110747.85872008371</v>
      </c>
      <c r="R166">
        <v>111596.50145306997</v>
      </c>
      <c r="S166">
        <v>112220.18671354346</v>
      </c>
      <c r="T166">
        <v>112802.02609773361</v>
      </c>
      <c r="U166">
        <v>113176.85530396779</v>
      </c>
      <c r="V166">
        <v>113629.0528635985</v>
      </c>
      <c r="W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G30" sqref="AG30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Wealth_HRV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2014-12-03T14:39:07Z</dcterms:modified>
</cp:coreProperties>
</file>