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IDN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<sst xmlns="http://schemas.openxmlformats.org/spreadsheetml/2006/main" count="95" uniqueCount="65">
  <si>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</si>
  <si>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</si>
  <si>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</si>
  <si>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</si>
  <si>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</si>
  <si>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</si>
  <si>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</si>
  <si>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</si>
  <si>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</si>
  <si>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</si>
  <si>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</si>
  <si>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</si>
  <si>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</si>
  <si>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</si>
  <si>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</si>
  <si>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</si>
  <si>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</si>
  <si>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</si>
  <si>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</si>
  <si>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</si>
  <si>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</si>
  <si>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</si>
  <si>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</si>
  <si>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</si>
  <si>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</si>
  <si>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</si>
  <si>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</si>
  <si>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</si>
  <si>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</si>
  <si>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</si>
  <si>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</si>
  <si>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</si>
  <si>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</si>
  <si>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</si>
  <si>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</si>
  <si>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</si>
  <si>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</si>
  <si>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</si>
  <si>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</si>
  <si>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</si>
  <si>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</si>
  <si>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</si>
  <si>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</si>
  <si>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</si>
  <si>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</si>
  <si>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</si>
  <si>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</si>
  <si>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</si>
  <si>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</si>
  <si>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</si>
  <si>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</si>
  <si>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</si>
  <si>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</si>
  <si>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</si>
  <si>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</si>
  <si>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</si>
  <si>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</si>
  <si>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</si>
  <si>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</si>
  <si>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</si>
  <si>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</si>
  <si>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</si>
  <si>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</si>
  <si>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Indonesia</t>
  </si>
  <si>
    <t>IDN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</si>
</sst>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Wealth_IDN!$B$54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Wealth_IDN!$D$52:$X$52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Wealth_IDN!$D$54:$X$54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7.9671506928352898</c:v>
                </c:pt>
                <c:pt idx="2">
                  <c:v>15.801373154872667</c:v>
                </c:pt>
                <c:pt idx="3">
                  <c:v>23.939123806796147</c:v>
                </c:pt>
                <c:pt idx="4">
                  <c:v>33.434189049338016</c:v>
                </c:pt>
                <c:pt idx="5">
                  <c:v>44.476097476120422</c:v>
                </c:pt>
                <c:pt idx="6">
                  <c:v>57.341810875425338</c:v>
                </c:pt>
                <c:pt idx="7">
                  <c:v>71.043719493115859</c:v>
                </c:pt>
                <c:pt idx="8">
                  <c:v>76.591915280352936</c:v>
                </c:pt>
                <c:pt idx="9">
                  <c:v>79.33309235800769</c:v>
                </c:pt>
                <c:pt idx="10">
                  <c:v>83.476773015485591</c:v>
                </c:pt>
                <c:pt idx="11">
                  <c:v>88.106549473809025</c:v>
                </c:pt>
                <c:pt idx="12">
                  <c:v>92.988348903942807</c:v>
                </c:pt>
                <c:pt idx="13">
                  <c:v>97.553610011225217</c:v>
                </c:pt>
                <c:pt idx="14">
                  <c:v>103.89077097413471</c:v>
                </c:pt>
                <c:pt idx="15">
                  <c:v>111.57554951233877</c:v>
                </c:pt>
                <c:pt idx="16">
                  <c:v>119.22427837496343</c:v>
                </c:pt>
                <c:pt idx="17">
                  <c:v>128.07242425877567</c:v>
                </c:pt>
                <c:pt idx="18">
                  <c:v>138.68070613554573</c:v>
                </c:pt>
                <c:pt idx="19">
                  <c:v>149.29763921481037</c:v>
                </c:pt>
                <c:pt idx="20" formatCode="_(* #,##0.0000_);_(* \(#,##0.0000\);_(* &quot;-&quot;??_);_(@_)">
                  <c:v>161.08139341705359</c:v>
                </c:pt>
              </c:numCache>
            </c:numRef>
          </c:val>
        </c:ser>
        <c:ser>
          <c:idx val="1"/>
          <c:order val="1"/>
          <c:tx>
            <c:strRef>
              <c:f>Wealth_IDN!$B$55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Wealth_IDN!$D$52:$X$52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Wealth_IDN!$D$55:$X$55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1.028409261959351</c:v>
                </c:pt>
                <c:pt idx="2">
                  <c:v>1.9934077059803101</c:v>
                </c:pt>
                <c:pt idx="3">
                  <c:v>3.6419695520898632</c:v>
                </c:pt>
                <c:pt idx="4">
                  <c:v>1.9277756915131672</c:v>
                </c:pt>
                <c:pt idx="5">
                  <c:v>3.2711508841324122</c:v>
                </c:pt>
                <c:pt idx="6">
                  <c:v>4.7346835913219198</c:v>
                </c:pt>
                <c:pt idx="7">
                  <c:v>5.3009684706064819</c:v>
                </c:pt>
                <c:pt idx="8">
                  <c:v>6.9570538661881898</c:v>
                </c:pt>
                <c:pt idx="9">
                  <c:v>8.4971389557075163</c:v>
                </c:pt>
                <c:pt idx="10">
                  <c:v>9.7362612512491999</c:v>
                </c:pt>
                <c:pt idx="11">
                  <c:v>10.747962307992598</c:v>
                </c:pt>
                <c:pt idx="12">
                  <c:v>11.640317707323366</c:v>
                </c:pt>
                <c:pt idx="13">
                  <c:v>9.6108476012336297</c:v>
                </c:pt>
                <c:pt idx="14">
                  <c:v>10.66092565541199</c:v>
                </c:pt>
                <c:pt idx="15">
                  <c:v>11.738795274999635</c:v>
                </c:pt>
                <c:pt idx="16">
                  <c:v>12.593128834102952</c:v>
                </c:pt>
                <c:pt idx="17">
                  <c:v>13.530575726898132</c:v>
                </c:pt>
                <c:pt idx="18">
                  <c:v>14.498643280153178</c:v>
                </c:pt>
                <c:pt idx="19">
                  <c:v>15.719149987702608</c:v>
                </c:pt>
                <c:pt idx="20">
                  <c:v>16.745248569387417</c:v>
                </c:pt>
              </c:numCache>
            </c:numRef>
          </c:val>
        </c:ser>
        <c:ser>
          <c:idx val="2"/>
          <c:order val="2"/>
          <c:tx>
            <c:strRef>
              <c:f>Wealth_IDN!$B$56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Wealth_IDN!$D$52:$X$52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Wealth_IDN!$D$56:$X$56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-3.9631465831912682</c:v>
                </c:pt>
                <c:pt idx="2">
                  <c:v>-6.6470983795338441</c:v>
                </c:pt>
                <c:pt idx="3">
                  <c:v>-8.9597064078045907</c:v>
                </c:pt>
                <c:pt idx="4">
                  <c:v>-11.424933664850734</c:v>
                </c:pt>
                <c:pt idx="5">
                  <c:v>-13.721950980537912</c:v>
                </c:pt>
                <c:pt idx="6">
                  <c:v>-16.0287052878768</c:v>
                </c:pt>
                <c:pt idx="7">
                  <c:v>-18.070255176061846</c:v>
                </c:pt>
                <c:pt idx="8">
                  <c:v>-20.158985641507154</c:v>
                </c:pt>
                <c:pt idx="9">
                  <c:v>-21.963868793847219</c:v>
                </c:pt>
                <c:pt idx="10">
                  <c:v>-23.487336881030107</c:v>
                </c:pt>
                <c:pt idx="11">
                  <c:v>-25.060703523408534</c:v>
                </c:pt>
                <c:pt idx="12">
                  <c:v>-26.61294246980659</c:v>
                </c:pt>
                <c:pt idx="13">
                  <c:v>-27.568137319548114</c:v>
                </c:pt>
                <c:pt idx="14">
                  <c:v>-28.530334021211857</c:v>
                </c:pt>
                <c:pt idx="15">
                  <c:v>-30.827808772057573</c:v>
                </c:pt>
                <c:pt idx="16">
                  <c:v>-32.319679455267668</c:v>
                </c:pt>
                <c:pt idx="17">
                  <c:v>-33.815941176478802</c:v>
                </c:pt>
                <c:pt idx="18">
                  <c:v>-35.212314134361279</c:v>
                </c:pt>
                <c:pt idx="19">
                  <c:v>-36.447872661969782</c:v>
                </c:pt>
                <c:pt idx="20">
                  <c:v>-37.848364232581652</c:v>
                </c:pt>
              </c:numCache>
            </c:numRef>
          </c:val>
        </c:ser>
        <c:ser>
          <c:idx val="4"/>
          <c:order val="3"/>
          <c:tx>
            <c:strRef>
              <c:f>Wealth_IDN!$B$53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Wealth_IDN!$D$52:$X$52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Wealth_IDN!$D$53:$X$53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-0.98934622002843087</c:v>
                </c:pt>
                <c:pt idx="2">
                  <c:v>-1.3702091641779601</c:v>
                </c:pt>
                <c:pt idx="3">
                  <c:v>-1.2522374442957118</c:v>
                </c:pt>
                <c:pt idx="4">
                  <c:v>-2.539282858776104</c:v>
                </c:pt>
                <c:pt idx="5">
                  <c:v>-2.3340662021982039</c:v>
                </c:pt>
                <c:pt idx="6">
                  <c:v>-1.9517111862017544</c:v>
                </c:pt>
                <c:pt idx="7">
                  <c:v>-1.7559284522303042</c:v>
                </c:pt>
                <c:pt idx="8">
                  <c:v>-1.7080497643155335</c:v>
                </c:pt>
                <c:pt idx="9">
                  <c:v>-1.768030354770167</c:v>
                </c:pt>
                <c:pt idx="10">
                  <c:v>-1.7129048741333697</c:v>
                </c:pt>
                <c:pt idx="11">
                  <c:v>-1.7444082992100984</c:v>
                </c:pt>
                <c:pt idx="12">
                  <c:v>-1.7977396909288124</c:v>
                </c:pt>
                <c:pt idx="13">
                  <c:v>-2.8115301216414812</c:v>
                </c:pt>
                <c:pt idx="14">
                  <c:v>-2.3958971575470556</c:v>
                </c:pt>
                <c:pt idx="15">
                  <c:v>-2.5448039413127232</c:v>
                </c:pt>
                <c:pt idx="16">
                  <c:v>-2.3849152061693468</c:v>
                </c:pt>
                <c:pt idx="17">
                  <c:v>-2.1057827025719789</c:v>
                </c:pt>
                <c:pt idx="18">
                  <c:v>-1.6367788249120108</c:v>
                </c:pt>
                <c:pt idx="19">
                  <c:v>-0.97905454163759176</c:v>
                </c:pt>
                <c:pt idx="20">
                  <c:v>-0.40302451723747135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Wealth_IDN!$D$64:$X$64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7.1231431000301271</c:v>
                </c:pt>
                <c:pt idx="2">
                  <c:v>13.012736885083708</c:v>
                </c:pt>
                <c:pt idx="3">
                  <c:v>19.323027679570572</c:v>
                </c:pt>
                <c:pt idx="4">
                  <c:v>26.385041072056815</c:v>
                </c:pt>
                <c:pt idx="5">
                  <c:v>34.776727144884624</c:v>
                </c:pt>
                <c:pt idx="6">
                  <c:v>43.261169182829761</c:v>
                </c:pt>
                <c:pt idx="7">
                  <c:v>47.94115684078912</c:v>
                </c:pt>
                <c:pt idx="8">
                  <c:v>26.805144579556629</c:v>
                </c:pt>
                <c:pt idx="9">
                  <c:v>26.126266043504742</c:v>
                </c:pt>
                <c:pt idx="10">
                  <c:v>30.605147810658238</c:v>
                </c:pt>
                <c:pt idx="11">
                  <c:v>33.60557564346869</c:v>
                </c:pt>
                <c:pt idx="12">
                  <c:v>37.817705570597781</c:v>
                </c:pt>
                <c:pt idx="13">
                  <c:v>42.574867315851584</c:v>
                </c:pt>
                <c:pt idx="14">
                  <c:v>47.902642678034702</c:v>
                </c:pt>
                <c:pt idx="15">
                  <c:v>54.467979706552569</c:v>
                </c:pt>
                <c:pt idx="16">
                  <c:v>61.111271510475888</c:v>
                </c:pt>
                <c:pt idx="17">
                  <c:v>71.184670932576438</c:v>
                </c:pt>
                <c:pt idx="18">
                  <c:v>77.74670357184857</c:v>
                </c:pt>
                <c:pt idx="19">
                  <c:v>83.950624676022571</c:v>
                </c:pt>
                <c:pt idx="20">
                  <c:v>93.181939830019104</c:v>
                </c:pt>
              </c:numCache>
            </c:numRef>
          </c:val>
        </c:ser>
        <c:marker val="1"/>
        <c:axId val="74726400"/>
        <c:axId val="74736384"/>
      </c:lineChart>
      <c:catAx>
        <c:axId val="7472640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4736384"/>
        <c:crosses val="autoZero"/>
        <c:auto val="1"/>
        <c:lblAlgn val="ctr"/>
        <c:lblOffset val="100"/>
      </c:catAx>
      <c:valAx>
        <c:axId val="7473638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4726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Wealth_IDN!$B$40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Wealth_IDN!$D$38:$X$38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Wealth_IDN!$D$40:$X$40</c:f>
              <c:numCache>
                <c:formatCode>_(* #,##0_);_(* \(#,##0\);_(* "-"??_);_(@_)</c:formatCode>
                <c:ptCount val="21"/>
                <c:pt idx="0">
                  <c:v>1636.9713255241911</c:v>
                </c:pt>
                <c:pt idx="1">
                  <c:v>1767.3912978272067</c:v>
                </c:pt>
                <c:pt idx="2">
                  <c:v>1895.635273108534</c:v>
                </c:pt>
                <c:pt idx="3">
                  <c:v>2028.8479178231794</c:v>
                </c:pt>
                <c:pt idx="4">
                  <c:v>2184.2794131834034</c:v>
                </c:pt>
                <c:pt idx="5">
                  <c:v>2365.0322879204709</c:v>
                </c:pt>
                <c:pt idx="6">
                  <c:v>2575.640327091216</c:v>
                </c:pt>
                <c:pt idx="7">
                  <c:v>2799.936642212338</c:v>
                </c:pt>
                <c:pt idx="8">
                  <c:v>2890.7590163333502</c:v>
                </c:pt>
                <c:pt idx="9">
                  <c:v>2935.6312990764004</c:v>
                </c:pt>
                <c:pt idx="10">
                  <c:v>3003.4621632606058</c:v>
                </c:pt>
                <c:pt idx="11">
                  <c:v>3079.2502763192301</c:v>
                </c:pt>
                <c:pt idx="12">
                  <c:v>3159.1639331601232</c:v>
                </c:pt>
                <c:pt idx="13">
                  <c:v>3233.8959484216448</c:v>
                </c:pt>
                <c:pt idx="14">
                  <c:v>3337.6334562367856</c:v>
                </c:pt>
                <c:pt idx="15">
                  <c:v>3463.4310773372231</c:v>
                </c:pt>
                <c:pt idx="16">
                  <c:v>3588.6385755854812</c:v>
                </c:pt>
                <c:pt idx="17">
                  <c:v>3733.4801865440372</c:v>
                </c:pt>
                <c:pt idx="18">
                  <c:v>3907.1347189975422</c:v>
                </c:pt>
                <c:pt idx="19">
                  <c:v>4080.9308691551973</c:v>
                </c:pt>
                <c:pt idx="20">
                  <c:v>4273.8275465161705</c:v>
                </c:pt>
              </c:numCache>
            </c:numRef>
          </c:val>
        </c:ser>
        <c:ser>
          <c:idx val="1"/>
          <c:order val="1"/>
          <c:tx>
            <c:strRef>
              <c:f>Wealth_IDN!$B$41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Wealth_IDN!$D$38:$X$38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Wealth_IDN!$D$41:$X$41</c:f>
              <c:numCache>
                <c:formatCode>General</c:formatCode>
                <c:ptCount val="21"/>
                <c:pt idx="0">
                  <c:v>9654.0889471837272</c:v>
                </c:pt>
                <c:pt idx="1">
                  <c:v>9753.3724920743589</c:v>
                </c:pt>
                <c:pt idx="2">
                  <c:v>9846.5343001990805</c:v>
                </c:pt>
                <c:pt idx="3">
                  <c:v>10005.687927171832</c:v>
                </c:pt>
                <c:pt idx="4">
                  <c:v>9840.1981271445948</c:v>
                </c:pt>
                <c:pt idx="5">
                  <c:v>9969.8887631344569</c:v>
                </c:pt>
                <c:pt idx="6">
                  <c:v>10111.179512457658</c:v>
                </c:pt>
                <c:pt idx="7">
                  <c:v>10165.849158398241</c:v>
                </c:pt>
                <c:pt idx="8">
                  <c:v>10325.72911552902</c:v>
                </c:pt>
                <c:pt idx="9">
                  <c:v>10474.41029993353</c:v>
                </c:pt>
                <c:pt idx="10">
                  <c:v>10594.036268509508</c:v>
                </c:pt>
                <c:pt idx="11">
                  <c:v>10691.706788407113</c:v>
                </c:pt>
                <c:pt idx="12">
                  <c:v>10777.855572383503</c:v>
                </c:pt>
                <c:pt idx="13">
                  <c:v>10581.928723185096</c:v>
                </c:pt>
                <c:pt idx="14">
                  <c:v>10683.304192550331</c:v>
                </c:pt>
                <c:pt idx="15">
                  <c:v>10787.362684359992</c:v>
                </c:pt>
                <c:pt idx="16">
                  <c:v>10869.840806061467</c:v>
                </c:pt>
                <c:pt idx="17">
                  <c:v>10960.342762924523</c:v>
                </c:pt>
                <c:pt idx="18">
                  <c:v>11053.800865584592</c:v>
                </c:pt>
                <c:pt idx="19">
                  <c:v>11171.629668737756</c:v>
                </c:pt>
                <c:pt idx="20">
                  <c:v>11270.6901384994</c:v>
                </c:pt>
              </c:numCache>
            </c:numRef>
          </c:val>
        </c:ser>
        <c:ser>
          <c:idx val="2"/>
          <c:order val="2"/>
          <c:tx>
            <c:strRef>
              <c:f>Wealth_IDN!$B$42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Wealth_IDN!$D$38:$X$38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Wealth_IDN!$D$42:$X$42</c:f>
              <c:numCache>
                <c:formatCode>_(* #,##0_);_(* \(#,##0\);_(* "-"??_);_(@_)</c:formatCode>
                <c:ptCount val="21"/>
                <c:pt idx="0">
                  <c:v>11480.636004755273</c:v>
                </c:pt>
                <c:pt idx="1">
                  <c:v>11025.641571204189</c:v>
                </c:pt>
                <c:pt idx="2">
                  <c:v>10717.506834923006</c:v>
                </c:pt>
                <c:pt idx="3">
                  <c:v>10452.004724980494</c:v>
                </c:pt>
                <c:pt idx="4">
                  <c:v>10168.980956909014</c:v>
                </c:pt>
                <c:pt idx="5">
                  <c:v>9905.2687599287692</c:v>
                </c:pt>
                <c:pt idx="6">
                  <c:v>9640.4386943791778</c:v>
                </c:pt>
                <c:pt idx="7">
                  <c:v>9406.0557828611636</c:v>
                </c:pt>
                <c:pt idx="8">
                  <c:v>9166.2562410029568</c:v>
                </c:pt>
                <c:pt idx="9">
                  <c:v>8959.0441759716414</c:v>
                </c:pt>
                <c:pt idx="10">
                  <c:v>8784.140350233567</c:v>
                </c:pt>
                <c:pt idx="11">
                  <c:v>8603.50785300186</c:v>
                </c:pt>
                <c:pt idx="12">
                  <c:v>8425.3009496418508</c:v>
                </c:pt>
                <c:pt idx="13">
                  <c:v>8315.6385058068572</c:v>
                </c:pt>
                <c:pt idx="14">
                  <c:v>8205.172204839082</c:v>
                </c:pt>
                <c:pt idx="15">
                  <c:v>7941.4074913933273</c:v>
                </c:pt>
                <c:pt idx="16">
                  <c:v>7770.1312485923208</c:v>
                </c:pt>
                <c:pt idx="17">
                  <c:v>7598.3508867015844</c:v>
                </c:pt>
                <c:pt idx="18">
                  <c:v>7438.0383901382629</c:v>
                </c:pt>
                <c:pt idx="19">
                  <c:v>7296.1884129578157</c:v>
                </c:pt>
                <c:pt idx="20">
                  <c:v>7135.4030734585876</c:v>
                </c:pt>
              </c:numCache>
            </c:numRef>
          </c:val>
        </c:ser>
        <c:overlap val="100"/>
        <c:axId val="80029184"/>
        <c:axId val="80030720"/>
      </c:barChart>
      <c:catAx>
        <c:axId val="8002918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0030720"/>
        <c:crosses val="autoZero"/>
        <c:auto val="1"/>
        <c:lblAlgn val="ctr"/>
        <c:lblOffset val="100"/>
      </c:catAx>
      <c:valAx>
        <c:axId val="8003072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80029184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Wealth_IDN!$B$67:$B$69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Wealth_IDN!$C$67:$C$69</c:f>
              <c:numCache>
                <c:formatCode>_(* #,##0_);_(* \(#,##0\);_(* "-"??_);_(@_)</c:formatCode>
                <c:ptCount val="3"/>
                <c:pt idx="0">
                  <c:v>13.184688825219435</c:v>
                </c:pt>
                <c:pt idx="1">
                  <c:v>46.72870195856661</c:v>
                </c:pt>
                <c:pt idx="2">
                  <c:v>40.086609216213958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Wealth_IDN!$B$72:$B$75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Wealth_IDN!$C$72:$C$75</c:f>
              <c:numCache>
                <c:formatCode>_(* #,##0_);_(* \(#,##0\);_(* "-"??_);_(@_)</c:formatCode>
                <c:ptCount val="4"/>
                <c:pt idx="0">
                  <c:v>18.075024794290812</c:v>
                </c:pt>
                <c:pt idx="1">
                  <c:v>61.26487226337256</c:v>
                </c:pt>
                <c:pt idx="2">
                  <c:v>19.678790280636122</c:v>
                </c:pt>
                <c:pt idx="3">
                  <c:v>0.98131266170052778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4197869732891.7563</v>
      </c>
      <c r="E7" s="13">
        <f t="shared" ref="E7:X7" si="0">+E8+E9+E10</f>
        <v>4226364268468.9243</v>
      </c>
      <c r="F7" s="13">
        <f t="shared" si="0"/>
        <v>4278847776602.1284</v>
      </c>
      <c r="G7" s="13">
        <f t="shared" si="0"/>
        <v>4351722335082.7988</v>
      </c>
      <c r="H7" s="13">
        <f t="shared" si="0"/>
        <v>4360758171487.5947</v>
      </c>
      <c r="I7" s="13">
        <f t="shared" si="0"/>
        <v>4434701387734.4941</v>
      </c>
      <c r="J7" s="13">
        <f t="shared" si="0"/>
        <v>4515845200059.7686</v>
      </c>
      <c r="K7" s="13">
        <f t="shared" si="0"/>
        <v>4587647420653.3281</v>
      </c>
      <c r="L7" s="13">
        <f t="shared" si="0"/>
        <v>4652013631559.5918</v>
      </c>
      <c r="M7" s="13">
        <f t="shared" si="0"/>
        <v>4711170513479.4297</v>
      </c>
      <c r="N7" s="13">
        <f t="shared" si="0"/>
        <v>4776139006739.2129</v>
      </c>
      <c r="O7" s="13">
        <f t="shared" si="0"/>
        <v>4837437603465.5859</v>
      </c>
      <c r="P7" s="13">
        <f t="shared" si="0"/>
        <v>4897937762264.4209</v>
      </c>
      <c r="Q7" s="13">
        <f t="shared" si="0"/>
        <v>4909626860708.1025</v>
      </c>
      <c r="R7" s="13">
        <f t="shared" si="0"/>
        <v>4992129431847.8975</v>
      </c>
      <c r="S7" s="13">
        <f t="shared" si="0"/>
        <v>5044357805066.458</v>
      </c>
      <c r="T7" s="13">
        <f t="shared" si="0"/>
        <v>5110769857933.3682</v>
      </c>
      <c r="U7" s="13">
        <f t="shared" si="0"/>
        <v>5182077652091.6289</v>
      </c>
      <c r="V7" s="13">
        <f t="shared" si="0"/>
        <v>5262664783776.5234</v>
      </c>
      <c r="W7" s="13">
        <f t="shared" si="0"/>
        <v>5353399845048.0146</v>
      </c>
      <c r="X7" s="13">
        <f t="shared" si="0"/>
        <v>5440253843420.9473</v>
      </c>
    </row>
    <row r="8" spans="1:24" s="22" customFormat="1" ht="15.75">
      <c r="A8" s="19">
        <v>1</v>
      </c>
      <c r="B8" s="20" t="s">
        <v>5</v>
      </c>
      <c r="C8" s="20"/>
      <c r="D8" s="21">
        <v>301769016119.83167</v>
      </c>
      <c r="E8" s="21">
        <v>331300680082.04602</v>
      </c>
      <c r="F8" s="21">
        <v>361142103125.60852</v>
      </c>
      <c r="G8" s="21">
        <v>392634107990.18152</v>
      </c>
      <c r="H8" s="21">
        <v>429185667526.19879</v>
      </c>
      <c r="I8" s="21">
        <v>471588239957.28748</v>
      </c>
      <c r="J8" s="21">
        <v>520941386086.46088</v>
      </c>
      <c r="K8" s="21">
        <v>574164718032.33728</v>
      </c>
      <c r="L8" s="21">
        <v>600813292843.5448</v>
      </c>
      <c r="M8" s="21">
        <v>618275585948.36865</v>
      </c>
      <c r="N8" s="21">
        <v>640925042751.94592</v>
      </c>
      <c r="O8" s="21">
        <v>665744684036.93445</v>
      </c>
      <c r="P8" s="21">
        <v>691940192719.16479</v>
      </c>
      <c r="Q8" s="21">
        <v>717405003267.45728</v>
      </c>
      <c r="R8" s="21">
        <v>749654272354.88452</v>
      </c>
      <c r="S8" s="21">
        <v>787248880272.42114</v>
      </c>
      <c r="T8" s="21">
        <v>825094567006.76367</v>
      </c>
      <c r="U8" s="21">
        <v>867891322820.4325</v>
      </c>
      <c r="V8" s="21">
        <v>917985811061.93811</v>
      </c>
      <c r="W8" s="21">
        <v>968872141430.39221</v>
      </c>
      <c r="X8" s="21">
        <v>1025167018159.245</v>
      </c>
    </row>
    <row r="9" spans="1:24" s="22" customFormat="1" ht="15.75">
      <c r="A9" s="19">
        <v>2</v>
      </c>
      <c r="B9" s="20" t="s">
        <v>38</v>
      </c>
      <c r="C9" s="20"/>
      <c r="D9" s="21">
        <v>1779692092158.1055</v>
      </c>
      <c r="E9" s="21">
        <v>1828287229709.8247</v>
      </c>
      <c r="F9" s="21">
        <v>1875887284921.1538</v>
      </c>
      <c r="G9" s="21">
        <v>1936357239791.7056</v>
      </c>
      <c r="H9" s="21">
        <v>1933485238334.7515</v>
      </c>
      <c r="I9" s="21">
        <v>1987999199161.301</v>
      </c>
      <c r="J9" s="21">
        <v>2045057228987.1494</v>
      </c>
      <c r="K9" s="21">
        <v>2084644283586.0249</v>
      </c>
      <c r="L9" s="21">
        <v>2146092177126.6919</v>
      </c>
      <c r="M9" s="21">
        <v>2206023681411.3931</v>
      </c>
      <c r="N9" s="21">
        <v>2260718723667.4922</v>
      </c>
      <c r="O9" s="21">
        <v>2311584417935.6709</v>
      </c>
      <c r="P9" s="21">
        <v>2360634528514.1533</v>
      </c>
      <c r="Q9" s="21">
        <v>2347486972775.9087</v>
      </c>
      <c r="R9" s="21">
        <v>2399539894306.4854</v>
      </c>
      <c r="S9" s="21">
        <v>2452001788031.5483</v>
      </c>
      <c r="T9" s="21">
        <v>2499178004250.9619</v>
      </c>
      <c r="U9" s="21">
        <v>2547860415427.8984</v>
      </c>
      <c r="V9" s="21">
        <v>2597103269455.2983</v>
      </c>
      <c r="W9" s="21">
        <v>2652306816130.3916</v>
      </c>
      <c r="X9" s="21">
        <v>2703511004158.5107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2116408624613.8193</v>
      </c>
      <c r="E10" s="21">
        <f t="shared" ref="E10:X10" si="1">+E13+E16+E19+E23</f>
        <v>2066776358677.0537</v>
      </c>
      <c r="F10" s="21">
        <f t="shared" si="1"/>
        <v>2041818388555.3662</v>
      </c>
      <c r="G10" s="21">
        <f t="shared" si="1"/>
        <v>2022730987300.9119</v>
      </c>
      <c r="H10" s="21">
        <f t="shared" si="1"/>
        <v>1998087265626.6448</v>
      </c>
      <c r="I10" s="21">
        <f t="shared" si="1"/>
        <v>1975113948615.9058</v>
      </c>
      <c r="J10" s="21">
        <f t="shared" si="1"/>
        <v>1949846584986.1584</v>
      </c>
      <c r="K10" s="21">
        <f t="shared" si="1"/>
        <v>1928838419034.9656</v>
      </c>
      <c r="L10" s="21">
        <f t="shared" si="1"/>
        <v>1905108161589.3545</v>
      </c>
      <c r="M10" s="21">
        <f t="shared" si="1"/>
        <v>1886871246119.6677</v>
      </c>
      <c r="N10" s="21">
        <f t="shared" si="1"/>
        <v>1874495240319.7754</v>
      </c>
      <c r="O10" s="21">
        <f t="shared" si="1"/>
        <v>1860108501492.9802</v>
      </c>
      <c r="P10" s="21">
        <f t="shared" si="1"/>
        <v>1845363041031.1028</v>
      </c>
      <c r="Q10" s="21">
        <f t="shared" si="1"/>
        <v>1844734884664.7366</v>
      </c>
      <c r="R10" s="21">
        <f t="shared" si="1"/>
        <v>1842935265186.5271</v>
      </c>
      <c r="S10" s="21">
        <f t="shared" si="1"/>
        <v>1805107136762.488</v>
      </c>
      <c r="T10" s="21">
        <f t="shared" si="1"/>
        <v>1786497286675.6423</v>
      </c>
      <c r="U10" s="21">
        <f t="shared" si="1"/>
        <v>1766325913843.2983</v>
      </c>
      <c r="V10" s="21">
        <f t="shared" si="1"/>
        <v>1747575703259.2869</v>
      </c>
      <c r="W10" s="21">
        <f t="shared" si="1"/>
        <v>1732220887487.2312</v>
      </c>
      <c r="X10" s="21">
        <f t="shared" si="1"/>
        <v>1711575821103.1912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1622713770553.9895</v>
      </c>
      <c r="E11" s="38">
        <f t="shared" ref="E11:X11" si="2">+E13+E16</f>
        <v>1582083950947.7954</v>
      </c>
      <c r="F11" s="38">
        <f t="shared" si="2"/>
        <v>1566134708979.5471</v>
      </c>
      <c r="G11" s="38">
        <f t="shared" si="2"/>
        <v>1556293654861.4456</v>
      </c>
      <c r="H11" s="38">
        <f t="shared" si="2"/>
        <v>1541277405786.7759</v>
      </c>
      <c r="I11" s="38">
        <f t="shared" si="2"/>
        <v>1528163587534.1687</v>
      </c>
      <c r="J11" s="38">
        <f t="shared" si="2"/>
        <v>1513300407606.1018</v>
      </c>
      <c r="K11" s="38">
        <f t="shared" si="2"/>
        <v>1502686718748.0059</v>
      </c>
      <c r="L11" s="38">
        <f t="shared" si="2"/>
        <v>1489456276383.7009</v>
      </c>
      <c r="M11" s="38">
        <f t="shared" si="2"/>
        <v>1482064328611.2437</v>
      </c>
      <c r="N11" s="38">
        <f t="shared" si="2"/>
        <v>1480161003095.5417</v>
      </c>
      <c r="O11" s="38">
        <f t="shared" si="2"/>
        <v>1475821022379.8145</v>
      </c>
      <c r="P11" s="38">
        <f t="shared" si="2"/>
        <v>1471174903370.8818</v>
      </c>
      <c r="Q11" s="38">
        <f t="shared" si="2"/>
        <v>1480698613933.1738</v>
      </c>
      <c r="R11" s="38">
        <f t="shared" si="2"/>
        <v>1489019638343.5869</v>
      </c>
      <c r="S11" s="38">
        <f t="shared" si="2"/>
        <v>1461770308686.3167</v>
      </c>
      <c r="T11" s="38">
        <f t="shared" si="2"/>
        <v>1454900713071.2827</v>
      </c>
      <c r="U11" s="38">
        <f t="shared" si="2"/>
        <v>1446908610381.1621</v>
      </c>
      <c r="V11" s="38">
        <f t="shared" si="2"/>
        <v>1440374309087.2576</v>
      </c>
      <c r="W11" s="38">
        <f t="shared" si="2"/>
        <v>1438213411982.0029</v>
      </c>
      <c r="X11" s="38">
        <f t="shared" si="2"/>
        <v>1431679110688.0989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493694854059.82965</v>
      </c>
      <c r="E12" s="38">
        <f t="shared" ref="E12:X12" si="3">+E23+E19</f>
        <v>484692407729.2583</v>
      </c>
      <c r="F12" s="38">
        <f t="shared" si="3"/>
        <v>475683679575.81897</v>
      </c>
      <c r="G12" s="38">
        <f t="shared" si="3"/>
        <v>466437332439.46637</v>
      </c>
      <c r="H12" s="38">
        <f t="shared" si="3"/>
        <v>456809859839.86871</v>
      </c>
      <c r="I12" s="38">
        <f t="shared" si="3"/>
        <v>446950361081.73706</v>
      </c>
      <c r="J12" s="38">
        <f t="shared" si="3"/>
        <v>436546177380.05664</v>
      </c>
      <c r="K12" s="38">
        <f t="shared" si="3"/>
        <v>426151700286.95984</v>
      </c>
      <c r="L12" s="38">
        <f t="shared" si="3"/>
        <v>415651885205.65356</v>
      </c>
      <c r="M12" s="38">
        <f t="shared" si="3"/>
        <v>404806917508.42383</v>
      </c>
      <c r="N12" s="38">
        <f t="shared" si="3"/>
        <v>394334237224.2337</v>
      </c>
      <c r="O12" s="38">
        <f t="shared" si="3"/>
        <v>384287479113.16589</v>
      </c>
      <c r="P12" s="38">
        <f t="shared" si="3"/>
        <v>374188137660.22076</v>
      </c>
      <c r="Q12" s="38">
        <f t="shared" si="3"/>
        <v>364036270731.56293</v>
      </c>
      <c r="R12" s="38">
        <f t="shared" si="3"/>
        <v>353915626842.94031</v>
      </c>
      <c r="S12" s="38">
        <f t="shared" si="3"/>
        <v>343336828076.17151</v>
      </c>
      <c r="T12" s="38">
        <f t="shared" si="3"/>
        <v>331596573604.35956</v>
      </c>
      <c r="U12" s="38">
        <f t="shared" si="3"/>
        <v>319417303462.13635</v>
      </c>
      <c r="V12" s="38">
        <f t="shared" si="3"/>
        <v>307201394172.02917</v>
      </c>
      <c r="W12" s="38">
        <f t="shared" si="3"/>
        <v>294007475505.22803</v>
      </c>
      <c r="X12" s="38">
        <f t="shared" si="3"/>
        <v>279896710415.09222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328610301728.14923</v>
      </c>
      <c r="E13" s="13">
        <f t="shared" ref="E13:X13" si="4">+E14+E15</f>
        <v>302668725882.47607</v>
      </c>
      <c r="F13" s="13">
        <f t="shared" si="4"/>
        <v>301407727674.74878</v>
      </c>
      <c r="G13" s="13">
        <f t="shared" si="4"/>
        <v>306254917317.1687</v>
      </c>
      <c r="H13" s="13">
        <f t="shared" si="4"/>
        <v>305926912003.02002</v>
      </c>
      <c r="I13" s="13">
        <f t="shared" si="4"/>
        <v>307501337510.93384</v>
      </c>
      <c r="J13" s="13">
        <f t="shared" si="4"/>
        <v>307326401343.38788</v>
      </c>
      <c r="K13" s="13">
        <f t="shared" si="4"/>
        <v>311400956245.81311</v>
      </c>
      <c r="L13" s="13">
        <f t="shared" si="4"/>
        <v>312858757642.0296</v>
      </c>
      <c r="M13" s="13">
        <f t="shared" si="4"/>
        <v>320155053630.09332</v>
      </c>
      <c r="N13" s="13">
        <f t="shared" si="4"/>
        <v>332939971874.91229</v>
      </c>
      <c r="O13" s="13">
        <f t="shared" si="4"/>
        <v>337481023224.12683</v>
      </c>
      <c r="P13" s="13">
        <f t="shared" si="4"/>
        <v>341715936280.1358</v>
      </c>
      <c r="Q13" s="13">
        <f t="shared" si="4"/>
        <v>360120678907.36951</v>
      </c>
      <c r="R13" s="13">
        <f t="shared" si="4"/>
        <v>377322735382.72461</v>
      </c>
      <c r="S13" s="13">
        <f t="shared" si="4"/>
        <v>358954437790.3963</v>
      </c>
      <c r="T13" s="13">
        <f t="shared" si="4"/>
        <v>365908150450.34918</v>
      </c>
      <c r="U13" s="13">
        <f t="shared" si="4"/>
        <v>371739356035.21527</v>
      </c>
      <c r="V13" s="13">
        <f t="shared" si="4"/>
        <v>379028363016.29791</v>
      </c>
      <c r="W13" s="13">
        <f t="shared" si="4"/>
        <v>390690774186.03015</v>
      </c>
      <c r="X13" s="13">
        <f t="shared" si="4"/>
        <v>397979781167.11285</v>
      </c>
    </row>
    <row r="14" spans="1:24" ht="15.75">
      <c r="A14" s="8" t="s">
        <v>43</v>
      </c>
      <c r="B14" s="2" t="s">
        <v>27</v>
      </c>
      <c r="C14" s="10"/>
      <c r="D14" s="11">
        <v>233051420206.15564</v>
      </c>
      <c r="E14" s="11">
        <v>217190541015.31979</v>
      </c>
      <c r="F14" s="11">
        <v>215397445297.97348</v>
      </c>
      <c r="G14" s="11">
        <v>220244634940.39343</v>
      </c>
      <c r="H14" s="11">
        <v>219916629626.24472</v>
      </c>
      <c r="I14" s="11">
        <v>221491055134.15857</v>
      </c>
      <c r="J14" s="11">
        <v>225857170315.82709</v>
      </c>
      <c r="K14" s="11">
        <v>229931725218.25229</v>
      </c>
      <c r="L14" s="11">
        <v>231389526614.46881</v>
      </c>
      <c r="M14" s="11">
        <v>238685822602.53253</v>
      </c>
      <c r="N14" s="11">
        <v>251470740847.3515</v>
      </c>
      <c r="O14" s="11">
        <v>256573045734.10937</v>
      </c>
      <c r="P14" s="11">
        <v>260807958790.11838</v>
      </c>
      <c r="Q14" s="11">
        <v>279941602115.46033</v>
      </c>
      <c r="R14" s="11">
        <v>297143658590.81543</v>
      </c>
      <c r="S14" s="11">
        <v>278775360998.48712</v>
      </c>
      <c r="T14" s="11">
        <v>285729073658.44</v>
      </c>
      <c r="U14" s="11">
        <v>291560279243.30609</v>
      </c>
      <c r="V14" s="11">
        <v>298849286224.38873</v>
      </c>
      <c r="W14" s="11">
        <v>310511697394.12097</v>
      </c>
      <c r="X14" s="11">
        <v>317800704375.20367</v>
      </c>
    </row>
    <row r="15" spans="1:24" ht="15.75">
      <c r="A15" s="8" t="s">
        <v>47</v>
      </c>
      <c r="B15" s="2" t="s">
        <v>6</v>
      </c>
      <c r="C15" s="10"/>
      <c r="D15" s="11">
        <v>95558881521.993576</v>
      </c>
      <c r="E15" s="11">
        <v>85478184867.156265</v>
      </c>
      <c r="F15" s="11">
        <v>86010282376.775299</v>
      </c>
      <c r="G15" s="11">
        <v>86010282376.775299</v>
      </c>
      <c r="H15" s="11">
        <v>86010282376.775299</v>
      </c>
      <c r="I15" s="11">
        <v>86010282376.775299</v>
      </c>
      <c r="J15" s="11">
        <v>81469231027.560806</v>
      </c>
      <c r="K15" s="11">
        <v>81469231027.560806</v>
      </c>
      <c r="L15" s="11">
        <v>81469231027.560806</v>
      </c>
      <c r="M15" s="11">
        <v>81469231027.560806</v>
      </c>
      <c r="N15" s="11">
        <v>81469231027.560806</v>
      </c>
      <c r="O15" s="11">
        <v>80907977490.017441</v>
      </c>
      <c r="P15" s="11">
        <v>80907977490.017441</v>
      </c>
      <c r="Q15" s="11">
        <v>80179076791.90918</v>
      </c>
      <c r="R15" s="11">
        <v>80179076791.90918</v>
      </c>
      <c r="S15" s="11">
        <v>80179076791.90918</v>
      </c>
      <c r="T15" s="11">
        <v>80179076791.90918</v>
      </c>
      <c r="U15" s="11">
        <v>80179076791.90918</v>
      </c>
      <c r="V15" s="11">
        <v>80179076791.90918</v>
      </c>
      <c r="W15" s="11">
        <v>80179076791.90918</v>
      </c>
      <c r="X15" s="11">
        <v>80179076791.90918</v>
      </c>
    </row>
    <row r="16" spans="1:24" ht="15.75">
      <c r="A16" s="15" t="s">
        <v>44</v>
      </c>
      <c r="B16" s="10" t="s">
        <v>11</v>
      </c>
      <c r="C16" s="10"/>
      <c r="D16" s="13">
        <f>+D17+D18</f>
        <v>1294103468825.8403</v>
      </c>
      <c r="E16" s="13">
        <f t="shared" ref="E16:X16" si="5">+E17+E18</f>
        <v>1279415225065.3193</v>
      </c>
      <c r="F16" s="13">
        <f t="shared" si="5"/>
        <v>1264726981304.7983</v>
      </c>
      <c r="G16" s="13">
        <f t="shared" si="5"/>
        <v>1250038737544.2769</v>
      </c>
      <c r="H16" s="13">
        <f t="shared" si="5"/>
        <v>1235350493783.7559</v>
      </c>
      <c r="I16" s="13">
        <f t="shared" si="5"/>
        <v>1220662250023.2349</v>
      </c>
      <c r="J16" s="13">
        <f t="shared" si="5"/>
        <v>1205974006262.7139</v>
      </c>
      <c r="K16" s="13">
        <f t="shared" si="5"/>
        <v>1191285762502.1926</v>
      </c>
      <c r="L16" s="13">
        <f t="shared" si="5"/>
        <v>1176597518741.6714</v>
      </c>
      <c r="M16" s="13">
        <f t="shared" si="5"/>
        <v>1161909274981.1504</v>
      </c>
      <c r="N16" s="13">
        <f t="shared" si="5"/>
        <v>1147221031220.6294</v>
      </c>
      <c r="O16" s="13">
        <f t="shared" si="5"/>
        <v>1138339999155.6877</v>
      </c>
      <c r="P16" s="13">
        <f t="shared" si="5"/>
        <v>1129458967090.7461</v>
      </c>
      <c r="Q16" s="13">
        <f t="shared" si="5"/>
        <v>1120577935025.8042</v>
      </c>
      <c r="R16" s="13">
        <f t="shared" si="5"/>
        <v>1111696902960.8623</v>
      </c>
      <c r="S16" s="13">
        <f t="shared" si="5"/>
        <v>1102815870895.9204</v>
      </c>
      <c r="T16" s="13">
        <f t="shared" si="5"/>
        <v>1088992562620.9336</v>
      </c>
      <c r="U16" s="13">
        <f t="shared" si="5"/>
        <v>1075169254345.9468</v>
      </c>
      <c r="V16" s="13">
        <f t="shared" si="5"/>
        <v>1061345946070.9597</v>
      </c>
      <c r="W16" s="13">
        <f t="shared" si="5"/>
        <v>1047522637795.9729</v>
      </c>
      <c r="X16" s="13">
        <f t="shared" si="5"/>
        <v>1033699329520.986</v>
      </c>
    </row>
    <row r="17" spans="1:24">
      <c r="A17" s="8" t="s">
        <v>45</v>
      </c>
      <c r="B17" s="2" t="s">
        <v>7</v>
      </c>
      <c r="C17" s="2"/>
      <c r="D17" s="14">
        <v>642246210067.91675</v>
      </c>
      <c r="E17" s="14">
        <v>637906167068.15845</v>
      </c>
      <c r="F17" s="14">
        <v>633566124068.40027</v>
      </c>
      <c r="G17" s="14">
        <v>629226081068.64185</v>
      </c>
      <c r="H17" s="14">
        <v>624886038068.88354</v>
      </c>
      <c r="I17" s="14">
        <v>620545995069.12537</v>
      </c>
      <c r="J17" s="14">
        <v>616205952069.36707</v>
      </c>
      <c r="K17" s="14">
        <v>611865909069.60864</v>
      </c>
      <c r="L17" s="14">
        <v>607525866069.85034</v>
      </c>
      <c r="M17" s="14">
        <v>603185823070.09216</v>
      </c>
      <c r="N17" s="14">
        <v>598845780070.33386</v>
      </c>
      <c r="O17" s="14">
        <v>591773629674.06006</v>
      </c>
      <c r="P17" s="14">
        <v>584701479277.78625</v>
      </c>
      <c r="Q17" s="14">
        <v>577629328881.51245</v>
      </c>
      <c r="R17" s="14">
        <v>570557178485.2384</v>
      </c>
      <c r="S17" s="14">
        <v>563485028088.9646</v>
      </c>
      <c r="T17" s="14">
        <v>553413516815.1731</v>
      </c>
      <c r="U17" s="14">
        <v>543342005541.38165</v>
      </c>
      <c r="V17" s="14">
        <v>533270494267.58997</v>
      </c>
      <c r="W17" s="14">
        <v>523198982993.79852</v>
      </c>
      <c r="X17" s="14">
        <v>513127471720.00696</v>
      </c>
    </row>
    <row r="18" spans="1:24">
      <c r="A18" s="8" t="s">
        <v>46</v>
      </c>
      <c r="B18" s="2" t="s">
        <v>62</v>
      </c>
      <c r="C18" s="2"/>
      <c r="D18" s="14">
        <v>651857258757.92358</v>
      </c>
      <c r="E18" s="14">
        <v>641509057997.16077</v>
      </c>
      <c r="F18" s="14">
        <v>631160857236.39795</v>
      </c>
      <c r="G18" s="14">
        <v>620812656475.63513</v>
      </c>
      <c r="H18" s="14">
        <v>610464455714.87231</v>
      </c>
      <c r="I18" s="14">
        <v>600116254954.10962</v>
      </c>
      <c r="J18" s="14">
        <v>589768054193.3468</v>
      </c>
      <c r="K18" s="14">
        <v>579419853432.58398</v>
      </c>
      <c r="L18" s="14">
        <v>569071652671.82117</v>
      </c>
      <c r="M18" s="14">
        <v>558723451911.05835</v>
      </c>
      <c r="N18" s="14">
        <v>548375251150.29559</v>
      </c>
      <c r="O18" s="14">
        <v>546566369481.62769</v>
      </c>
      <c r="P18" s="14">
        <v>544757487812.95984</v>
      </c>
      <c r="Q18" s="14">
        <v>542948606144.29175</v>
      </c>
      <c r="R18" s="14">
        <v>541139724475.6239</v>
      </c>
      <c r="S18" s="14">
        <v>539330842806.95593</v>
      </c>
      <c r="T18" s="14">
        <v>535579045805.76056</v>
      </c>
      <c r="U18" s="14">
        <v>531827248804.56512</v>
      </c>
      <c r="V18" s="14">
        <v>528075451803.36975</v>
      </c>
      <c r="W18" s="14">
        <v>524323654802.17432</v>
      </c>
      <c r="X18" s="14">
        <v>520571857800.979</v>
      </c>
    </row>
    <row r="19" spans="1:24" ht="15.75">
      <c r="A19" s="15" t="s">
        <v>48</v>
      </c>
      <c r="B19" s="10" t="s">
        <v>12</v>
      </c>
      <c r="C19" s="10"/>
      <c r="D19" s="13">
        <f>+D20+D21+D22</f>
        <v>471570823931.92346</v>
      </c>
      <c r="E19" s="13">
        <f t="shared" ref="E19:X19" si="6">+E20+E21+E22</f>
        <v>462719028238.3504</v>
      </c>
      <c r="F19" s="13">
        <f t="shared" si="6"/>
        <v>453917209254.07581</v>
      </c>
      <c r="G19" s="13">
        <f t="shared" si="6"/>
        <v>444872966174.37921</v>
      </c>
      <c r="H19" s="13">
        <f t="shared" si="6"/>
        <v>435478704335.89594</v>
      </c>
      <c r="I19" s="13">
        <f t="shared" si="6"/>
        <v>425922058192.00348</v>
      </c>
      <c r="J19" s="13">
        <f t="shared" si="6"/>
        <v>415830081375.81671</v>
      </c>
      <c r="K19" s="13">
        <f t="shared" si="6"/>
        <v>405748257433.12073</v>
      </c>
      <c r="L19" s="13">
        <f t="shared" si="6"/>
        <v>395659428819.08026</v>
      </c>
      <c r="M19" s="13">
        <f t="shared" si="6"/>
        <v>385229928174.69031</v>
      </c>
      <c r="N19" s="13">
        <f t="shared" si="6"/>
        <v>375236915587.20898</v>
      </c>
      <c r="O19" s="13">
        <f t="shared" si="6"/>
        <v>365725969915.51001</v>
      </c>
      <c r="P19" s="13">
        <f t="shared" si="6"/>
        <v>356187446015.7807</v>
      </c>
      <c r="Q19" s="13">
        <f t="shared" si="6"/>
        <v>346574827133.40851</v>
      </c>
      <c r="R19" s="13">
        <f t="shared" si="6"/>
        <v>336906480981.37207</v>
      </c>
      <c r="S19" s="13">
        <f t="shared" si="6"/>
        <v>326894458613.90723</v>
      </c>
      <c r="T19" s="13">
        <f t="shared" si="6"/>
        <v>315633205599.83691</v>
      </c>
      <c r="U19" s="13">
        <f t="shared" si="6"/>
        <v>304022885188.58081</v>
      </c>
      <c r="V19" s="13">
        <f t="shared" si="6"/>
        <v>292265438827.43762</v>
      </c>
      <c r="W19" s="13">
        <f t="shared" si="6"/>
        <v>279649324096.19324</v>
      </c>
      <c r="X19" s="13">
        <f t="shared" si="6"/>
        <v>266096414146.85669</v>
      </c>
    </row>
    <row r="20" spans="1:24" s="16" customFormat="1">
      <c r="A20" s="8" t="s">
        <v>59</v>
      </c>
      <c r="B20" s="2" t="s">
        <v>13</v>
      </c>
      <c r="C20" s="2"/>
      <c r="D20" s="11">
        <v>145631313474.07974</v>
      </c>
      <c r="E20" s="11">
        <v>139301079113.92606</v>
      </c>
      <c r="F20" s="11">
        <v>133308158929.34044</v>
      </c>
      <c r="G20" s="11">
        <v>127276755450.55948</v>
      </c>
      <c r="H20" s="11">
        <v>121242229174.45811</v>
      </c>
      <c r="I20" s="11">
        <v>115251400202.66534</v>
      </c>
      <c r="J20" s="11">
        <v>109075378545.91273</v>
      </c>
      <c r="K20" s="11">
        <v>102984688556.41156</v>
      </c>
      <c r="L20" s="11">
        <v>96893550170.692825</v>
      </c>
      <c r="M20" s="11">
        <v>90978325180.403183</v>
      </c>
      <c r="N20" s="11">
        <v>85216342709.213882</v>
      </c>
      <c r="O20" s="11">
        <v>79821562434.9991</v>
      </c>
      <c r="P20" s="11">
        <v>74778139456.212296</v>
      </c>
      <c r="Q20" s="11">
        <v>70099237784.150833</v>
      </c>
      <c r="R20" s="11">
        <v>65664459011.89209</v>
      </c>
      <c r="S20" s="11">
        <v>61356020351.817062</v>
      </c>
      <c r="T20" s="11">
        <v>57227057059.290619</v>
      </c>
      <c r="U20" s="11">
        <v>53319284516.714294</v>
      </c>
      <c r="V20" s="11">
        <v>49325231828.970062</v>
      </c>
      <c r="W20" s="11">
        <v>45377556045.544014</v>
      </c>
      <c r="X20" s="11">
        <v>41483127312.951416</v>
      </c>
    </row>
    <row r="21" spans="1:24" s="16" customFormat="1">
      <c r="A21" s="8" t="s">
        <v>60</v>
      </c>
      <c r="B21" s="2" t="s">
        <v>14</v>
      </c>
      <c r="C21" s="2"/>
      <c r="D21" s="11">
        <v>187746112476.97247</v>
      </c>
      <c r="E21" s="11">
        <v>185484093720.23007</v>
      </c>
      <c r="F21" s="11">
        <v>183097899512.95206</v>
      </c>
      <c r="G21" s="11">
        <v>180638166161.53757</v>
      </c>
      <c r="H21" s="11">
        <v>177886945321.90802</v>
      </c>
      <c r="I21" s="11">
        <v>175096958736.13004</v>
      </c>
      <c r="J21" s="11">
        <v>172125995031.29431</v>
      </c>
      <c r="K21" s="11">
        <v>169169122157.72504</v>
      </c>
      <c r="L21" s="11">
        <v>166339947442.50793</v>
      </c>
      <c r="M21" s="11">
        <v>163215305609.17249</v>
      </c>
      <c r="N21" s="11">
        <v>160426201695.36938</v>
      </c>
      <c r="O21" s="11">
        <v>158072152196.91797</v>
      </c>
      <c r="P21" s="11">
        <v>155499694813.83655</v>
      </c>
      <c r="Q21" s="11">
        <v>152769596255.9617</v>
      </c>
      <c r="R21" s="11">
        <v>150240292043.63379</v>
      </c>
      <c r="S21" s="11">
        <v>147745774570.99493</v>
      </c>
      <c r="T21" s="11">
        <v>145003786874.23901</v>
      </c>
      <c r="U21" s="11">
        <v>141983505259.9707</v>
      </c>
      <c r="V21" s="11">
        <v>138901135920.4346</v>
      </c>
      <c r="W21" s="11">
        <v>135713085346.40013</v>
      </c>
      <c r="X21" s="11">
        <v>132170121959.84189</v>
      </c>
    </row>
    <row r="22" spans="1:24" s="16" customFormat="1">
      <c r="A22" s="8" t="s">
        <v>61</v>
      </c>
      <c r="B22" s="2" t="s">
        <v>15</v>
      </c>
      <c r="C22" s="2"/>
      <c r="D22" s="11">
        <v>138193397980.87125</v>
      </c>
      <c r="E22" s="11">
        <v>137933855404.19427</v>
      </c>
      <c r="F22" s="11">
        <v>137511150811.78329</v>
      </c>
      <c r="G22" s="11">
        <v>136958044562.28218</v>
      </c>
      <c r="H22" s="11">
        <v>136349529839.52977</v>
      </c>
      <c r="I22" s="11">
        <v>135573699253.20807</v>
      </c>
      <c r="J22" s="11">
        <v>134628707798.60966</v>
      </c>
      <c r="K22" s="11">
        <v>133594446718.98415</v>
      </c>
      <c r="L22" s="11">
        <v>132425931205.8795</v>
      </c>
      <c r="M22" s="11">
        <v>131036297385.11462</v>
      </c>
      <c r="N22" s="11">
        <v>129594371182.62572</v>
      </c>
      <c r="O22" s="11">
        <v>127832255283.59293</v>
      </c>
      <c r="P22" s="11">
        <v>125909611745.73189</v>
      </c>
      <c r="Q22" s="11">
        <v>123705993093.29596</v>
      </c>
      <c r="R22" s="11">
        <v>121001729925.84621</v>
      </c>
      <c r="S22" s="11">
        <v>117792663691.09525</v>
      </c>
      <c r="T22" s="11">
        <v>113402361666.30731</v>
      </c>
      <c r="U22" s="11">
        <v>108720095411.89583</v>
      </c>
      <c r="V22" s="11">
        <v>104039071078.03296</v>
      </c>
      <c r="W22" s="11">
        <v>98558682704.249054</v>
      </c>
      <c r="X22" s="11">
        <v>92443164874.063385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22124030127.906212</v>
      </c>
      <c r="E23" s="13">
        <f t="shared" ref="E23:X23" si="7">+E24+E25+E26+E27+E28+E29+E30+E31+E32+E33</f>
        <v>21973379490.907902</v>
      </c>
      <c r="F23" s="13">
        <f t="shared" si="7"/>
        <v>21766470321.743134</v>
      </c>
      <c r="G23" s="13">
        <f t="shared" si="7"/>
        <v>21564366265.087151</v>
      </c>
      <c r="H23" s="13">
        <f t="shared" si="7"/>
        <v>21331155503.972782</v>
      </c>
      <c r="I23" s="13">
        <f t="shared" si="7"/>
        <v>21028302889.733589</v>
      </c>
      <c r="J23" s="13">
        <f t="shared" si="7"/>
        <v>20716096004.239956</v>
      </c>
      <c r="K23" s="13">
        <f t="shared" si="7"/>
        <v>20403442853.839127</v>
      </c>
      <c r="L23" s="13">
        <f t="shared" si="7"/>
        <v>19992456386.573334</v>
      </c>
      <c r="M23" s="13">
        <f t="shared" si="7"/>
        <v>19576989333.733547</v>
      </c>
      <c r="N23" s="13">
        <f t="shared" si="7"/>
        <v>19097321637.024723</v>
      </c>
      <c r="O23" s="13">
        <f t="shared" si="7"/>
        <v>18561509197.655865</v>
      </c>
      <c r="P23" s="13">
        <f t="shared" si="7"/>
        <v>18000691644.440071</v>
      </c>
      <c r="Q23" s="13">
        <f t="shared" si="7"/>
        <v>17461443598.154411</v>
      </c>
      <c r="R23" s="13">
        <f t="shared" si="7"/>
        <v>17009145861.568232</v>
      </c>
      <c r="S23" s="13">
        <f t="shared" si="7"/>
        <v>16442369462.264277</v>
      </c>
      <c r="T23" s="13">
        <f t="shared" si="7"/>
        <v>15963368004.522663</v>
      </c>
      <c r="U23" s="13">
        <f t="shared" si="7"/>
        <v>15394418273.555515</v>
      </c>
      <c r="V23" s="13">
        <f t="shared" si="7"/>
        <v>14935955344.591543</v>
      </c>
      <c r="W23" s="13">
        <f t="shared" si="7"/>
        <v>14358151409.0348</v>
      </c>
      <c r="X23" s="13">
        <f t="shared" si="7"/>
        <v>13800296268.235531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10331667852.870331</v>
      </c>
      <c r="E25" s="11">
        <v>10270267951.704844</v>
      </c>
      <c r="F25" s="11">
        <v>10185474637.909113</v>
      </c>
      <c r="G25" s="11">
        <v>10098679290.694427</v>
      </c>
      <c r="H25" s="11">
        <v>9999025373.5220108</v>
      </c>
      <c r="I25" s="11">
        <v>9857121869.3456192</v>
      </c>
      <c r="J25" s="11">
        <v>9736366120.4032822</v>
      </c>
      <c r="K25" s="11">
        <v>9610466943.4778538</v>
      </c>
      <c r="L25" s="11">
        <v>9424683569.3207054</v>
      </c>
      <c r="M25" s="11">
        <v>9248773739.9525299</v>
      </c>
      <c r="N25" s="11">
        <v>9016401011.4306736</v>
      </c>
      <c r="O25" s="11">
        <v>8775601327.2400875</v>
      </c>
      <c r="P25" s="11">
        <v>8506552742.5562935</v>
      </c>
      <c r="Q25" s="11">
        <v>8275595145.581749</v>
      </c>
      <c r="R25" s="11">
        <v>8082643577.9078074</v>
      </c>
      <c r="S25" s="11">
        <v>7838365420.9263363</v>
      </c>
      <c r="T25" s="11">
        <v>7650585294.5486078</v>
      </c>
      <c r="U25" s="11">
        <v>7467603481.3210011</v>
      </c>
      <c r="V25" s="11">
        <v>7317193573.8829298</v>
      </c>
      <c r="W25" s="11">
        <v>7090209963.877286</v>
      </c>
      <c r="X25" s="11">
        <v>6888519620.2131414</v>
      </c>
    </row>
    <row r="26" spans="1:24" s="16" customFormat="1" ht="15.75">
      <c r="A26" s="8" t="s">
        <v>52</v>
      </c>
      <c r="B26" s="18" t="s">
        <v>19</v>
      </c>
      <c r="C26" s="18"/>
      <c r="D26" s="11">
        <v>5346158066.874733</v>
      </c>
      <c r="E26" s="11">
        <v>5334020887.028698</v>
      </c>
      <c r="F26" s="11">
        <v>5293138774.7277899</v>
      </c>
      <c r="G26" s="11">
        <v>5248383529.5589409</v>
      </c>
      <c r="H26" s="11">
        <v>5199299805.4401226</v>
      </c>
      <c r="I26" s="11">
        <v>5131678221.088171</v>
      </c>
      <c r="J26" s="11">
        <v>5041724225.8195124</v>
      </c>
      <c r="K26" s="11">
        <v>4944864686.5408945</v>
      </c>
      <c r="L26" s="11">
        <v>4811362167.044178</v>
      </c>
      <c r="M26" s="11">
        <v>4672463312.0646963</v>
      </c>
      <c r="N26" s="11">
        <v>4535545158.718626</v>
      </c>
      <c r="O26" s="11">
        <v>4356754542.2549419</v>
      </c>
      <c r="P26" s="11">
        <v>4203639847.1826239</v>
      </c>
      <c r="Q26" s="11">
        <v>4051837366.9424396</v>
      </c>
      <c r="R26" s="11">
        <v>3951794710.9627361</v>
      </c>
      <c r="S26" s="11">
        <v>3797639071.0645981</v>
      </c>
      <c r="T26" s="11">
        <v>3705696838.8845773</v>
      </c>
      <c r="U26" s="11">
        <v>3578830746.3280659</v>
      </c>
      <c r="V26" s="11">
        <v>3509516953.8414826</v>
      </c>
      <c r="W26" s="11">
        <v>3358286078.2574625</v>
      </c>
      <c r="X26" s="11">
        <v>3229404837.0826116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5319943236.5003452</v>
      </c>
      <c r="E29" s="11">
        <v>5261570031.053606</v>
      </c>
      <c r="F29" s="11">
        <v>5196817231.2502289</v>
      </c>
      <c r="G29" s="11">
        <v>5142293838.2024832</v>
      </c>
      <c r="H29" s="11">
        <v>5074986381.4959621</v>
      </c>
      <c r="I29" s="11">
        <v>5003180705.4776716</v>
      </c>
      <c r="J29" s="11">
        <v>4930297115.1542568</v>
      </c>
      <c r="K29" s="11">
        <v>4871343494.3124495</v>
      </c>
      <c r="L29" s="11">
        <v>4809902378.9203558</v>
      </c>
      <c r="M29" s="11">
        <v>4736023790.776825</v>
      </c>
      <c r="N29" s="11">
        <v>4654599802.4974241</v>
      </c>
      <c r="O29" s="11">
        <v>4569942071.3026495</v>
      </c>
      <c r="P29" s="11">
        <v>4469115625.5310078</v>
      </c>
      <c r="Q29" s="11">
        <v>4349798803.602232</v>
      </c>
      <c r="R29" s="11">
        <v>4231476979.4935699</v>
      </c>
      <c r="S29" s="11">
        <v>4107102251.9792094</v>
      </c>
      <c r="T29" s="11">
        <v>3953209255.8014407</v>
      </c>
      <c r="U29" s="11">
        <v>3751307614.8031297</v>
      </c>
      <c r="V29" s="11">
        <v>3566403853.2317801</v>
      </c>
      <c r="W29" s="11">
        <v>3413920437.2991738</v>
      </c>
      <c r="X29" s="11">
        <v>3233742915.3733706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1126260971.6608033</v>
      </c>
      <c r="E32" s="11">
        <v>1107520621.1207557</v>
      </c>
      <c r="F32" s="11">
        <v>1091039677.8560042</v>
      </c>
      <c r="G32" s="11">
        <v>1075009606.6312971</v>
      </c>
      <c r="H32" s="11">
        <v>1057843943.5146875</v>
      </c>
      <c r="I32" s="11">
        <v>1036322093.8221281</v>
      </c>
      <c r="J32" s="11">
        <v>1007708542.8629028</v>
      </c>
      <c r="K32" s="11">
        <v>976767729.5079267</v>
      </c>
      <c r="L32" s="11">
        <v>946508271.28809202</v>
      </c>
      <c r="M32" s="11">
        <v>919728490.93949437</v>
      </c>
      <c r="N32" s="11">
        <v>890775664.3779968</v>
      </c>
      <c r="O32" s="11">
        <v>859211256.8581835</v>
      </c>
      <c r="P32" s="11">
        <v>821383429.1701436</v>
      </c>
      <c r="Q32" s="11">
        <v>784212282.02798903</v>
      </c>
      <c r="R32" s="11">
        <v>743230593.2041173</v>
      </c>
      <c r="S32" s="11">
        <v>699262718.29413164</v>
      </c>
      <c r="T32" s="11">
        <v>653876615.28803682</v>
      </c>
      <c r="U32" s="11">
        <v>596676431.10332</v>
      </c>
      <c r="V32" s="11">
        <v>542840963.6353513</v>
      </c>
      <c r="W32" s="11">
        <v>495734929.60087866</v>
      </c>
      <c r="X32" s="11">
        <v>448628895.56640601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150091437872.89551</v>
      </c>
      <c r="E35" s="11">
        <v>163491532666.94</v>
      </c>
      <c r="F35" s="11">
        <v>175296432377.86081</v>
      </c>
      <c r="G35" s="11">
        <v>188011813342.44431</v>
      </c>
      <c r="H35" s="11">
        <v>202187841127.24329</v>
      </c>
      <c r="I35" s="11">
        <v>218807972314.9556</v>
      </c>
      <c r="J35" s="11">
        <v>235914415656.31439</v>
      </c>
      <c r="K35" s="11">
        <v>247001534591.8053</v>
      </c>
      <c r="L35" s="11">
        <v>214578823949.47571</v>
      </c>
      <c r="M35" s="11">
        <v>216276070469.29779</v>
      </c>
      <c r="N35" s="11">
        <v>226917355753.9657</v>
      </c>
      <c r="O35" s="11">
        <v>235185013473.76999</v>
      </c>
      <c r="P35" s="11">
        <v>245767105278.00571</v>
      </c>
      <c r="Q35" s="11">
        <v>257515680089.952</v>
      </c>
      <c r="R35" s="11">
        <v>270470969343.93301</v>
      </c>
      <c r="S35" s="11">
        <v>285868505859.24921</v>
      </c>
      <c r="T35" s="11">
        <v>301593706507.69067</v>
      </c>
      <c r="U35" s="11">
        <v>323995300620.10028</v>
      </c>
      <c r="V35" s="11">
        <v>340017665272.07373</v>
      </c>
      <c r="W35" s="11">
        <v>355574690687.74707</v>
      </c>
      <c r="X35" s="11">
        <v>377282357868.83197</v>
      </c>
    </row>
    <row r="36" spans="1:24" ht="15.75">
      <c r="A36" s="25">
        <v>5</v>
      </c>
      <c r="B36" s="9" t="s">
        <v>9</v>
      </c>
      <c r="C36" s="10"/>
      <c r="D36" s="11">
        <v>184345939</v>
      </c>
      <c r="E36" s="11">
        <v>187451800.00000003</v>
      </c>
      <c r="F36" s="11">
        <v>190512441.00000003</v>
      </c>
      <c r="G36" s="11">
        <v>193525648</v>
      </c>
      <c r="H36" s="11">
        <v>196488445.99999997</v>
      </c>
      <c r="I36" s="11">
        <v>199400338.99999997</v>
      </c>
      <c r="J36" s="11">
        <v>202257039</v>
      </c>
      <c r="K36" s="11">
        <v>205063468.00000003</v>
      </c>
      <c r="L36" s="11">
        <v>207839286.99999997</v>
      </c>
      <c r="M36" s="11">
        <v>210610775.99999997</v>
      </c>
      <c r="N36" s="11">
        <v>213395410.99999994</v>
      </c>
      <c r="O36" s="11">
        <v>216203499.00000003</v>
      </c>
      <c r="P36" s="11">
        <v>219026365.00000003</v>
      </c>
      <c r="Q36" s="11">
        <v>221839235.00000003</v>
      </c>
      <c r="R36" s="11">
        <v>224606530.99999994</v>
      </c>
      <c r="S36" s="11">
        <v>227303174.99999994</v>
      </c>
      <c r="T36" s="11">
        <v>229918547.00000003</v>
      </c>
      <c r="U36" s="11">
        <v>232461745.99999997</v>
      </c>
      <c r="V36" s="11">
        <v>234951153.99999997</v>
      </c>
      <c r="W36" s="11">
        <v>237414495</v>
      </c>
      <c r="X36" s="11">
        <v>239870937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22771.69627746319</v>
      </c>
      <c r="E39" s="11">
        <f t="shared" si="8"/>
        <v>22546.405361105753</v>
      </c>
      <c r="F39" s="11">
        <f t="shared" si="8"/>
        <v>22459.676408230618</v>
      </c>
      <c r="G39" s="11">
        <f t="shared" si="8"/>
        <v>22486.540569975503</v>
      </c>
      <c r="H39" s="11">
        <f t="shared" si="8"/>
        <v>22193.45849723701</v>
      </c>
      <c r="I39" s="11">
        <f t="shared" si="8"/>
        <v>22240.189810983695</v>
      </c>
      <c r="J39" s="11">
        <f t="shared" si="8"/>
        <v>22327.258533928052</v>
      </c>
      <c r="K39" s="11">
        <f t="shared" si="8"/>
        <v>22371.841583471745</v>
      </c>
      <c r="L39" s="11">
        <f t="shared" si="8"/>
        <v>22382.744372865331</v>
      </c>
      <c r="M39" s="11">
        <f t="shared" si="8"/>
        <v>22369.085774981573</v>
      </c>
      <c r="N39" s="11">
        <f t="shared" si="8"/>
        <v>22381.638782003676</v>
      </c>
      <c r="O39" s="11">
        <f t="shared" si="8"/>
        <v>22374.464917728204</v>
      </c>
      <c r="P39" s="11">
        <f t="shared" si="8"/>
        <v>22362.320455185476</v>
      </c>
      <c r="Q39" s="11">
        <f t="shared" si="8"/>
        <v>22131.4631774136</v>
      </c>
      <c r="R39" s="11">
        <f t="shared" si="8"/>
        <v>22226.1098536262</v>
      </c>
      <c r="S39" s="11">
        <f t="shared" si="8"/>
        <v>22192.201253090545</v>
      </c>
      <c r="T39" s="11">
        <f t="shared" si="8"/>
        <v>22228.610630239273</v>
      </c>
      <c r="U39" s="11">
        <f t="shared" si="8"/>
        <v>22292.173836170143</v>
      </c>
      <c r="V39" s="11">
        <f t="shared" si="8"/>
        <v>22398.973974720397</v>
      </c>
      <c r="W39" s="11">
        <f t="shared" si="8"/>
        <v>22548.748950850768</v>
      </c>
      <c r="X39" s="11">
        <f t="shared" si="8"/>
        <v>22679.92075847416</v>
      </c>
    </row>
    <row r="40" spans="1:24" ht="15.75">
      <c r="B40" s="20" t="s">
        <v>5</v>
      </c>
      <c r="C40" s="7"/>
      <c r="D40" s="11">
        <f t="shared" ref="D40:X40" si="9">+D8/D36</f>
        <v>1636.9713255241911</v>
      </c>
      <c r="E40" s="11">
        <f t="shared" si="9"/>
        <v>1767.3912978272067</v>
      </c>
      <c r="F40" s="11">
        <f t="shared" si="9"/>
        <v>1895.635273108534</v>
      </c>
      <c r="G40" s="11">
        <f t="shared" si="9"/>
        <v>2028.8479178231794</v>
      </c>
      <c r="H40" s="11">
        <f t="shared" si="9"/>
        <v>2184.2794131834034</v>
      </c>
      <c r="I40" s="11">
        <f t="shared" si="9"/>
        <v>2365.0322879204709</v>
      </c>
      <c r="J40" s="11">
        <f t="shared" si="9"/>
        <v>2575.640327091216</v>
      </c>
      <c r="K40" s="11">
        <f t="shared" si="9"/>
        <v>2799.936642212338</v>
      </c>
      <c r="L40" s="11">
        <f t="shared" si="9"/>
        <v>2890.7590163333502</v>
      </c>
      <c r="M40" s="11">
        <f t="shared" si="9"/>
        <v>2935.6312990764004</v>
      </c>
      <c r="N40" s="11">
        <f t="shared" si="9"/>
        <v>3003.4621632606058</v>
      </c>
      <c r="O40" s="11">
        <f t="shared" si="9"/>
        <v>3079.2502763192301</v>
      </c>
      <c r="P40" s="11">
        <f t="shared" si="9"/>
        <v>3159.1639331601232</v>
      </c>
      <c r="Q40" s="11">
        <f t="shared" si="9"/>
        <v>3233.8959484216448</v>
      </c>
      <c r="R40" s="11">
        <f t="shared" si="9"/>
        <v>3337.6334562367856</v>
      </c>
      <c r="S40" s="11">
        <f t="shared" si="9"/>
        <v>3463.4310773372231</v>
      </c>
      <c r="T40" s="11">
        <f t="shared" si="9"/>
        <v>3588.6385755854812</v>
      </c>
      <c r="U40" s="11">
        <f t="shared" si="9"/>
        <v>3733.4801865440372</v>
      </c>
      <c r="V40" s="11">
        <f t="shared" si="9"/>
        <v>3907.1347189975422</v>
      </c>
      <c r="W40" s="11">
        <f t="shared" si="9"/>
        <v>4080.9308691551973</v>
      </c>
      <c r="X40" s="11">
        <f t="shared" si="9"/>
        <v>4273.8275465161705</v>
      </c>
    </row>
    <row r="41" spans="1:24" ht="15.75">
      <c r="B41" s="20" t="s">
        <v>38</v>
      </c>
      <c r="C41" s="7"/>
      <c r="D41" s="37">
        <f>+D9/D36</f>
        <v>9654.0889471837272</v>
      </c>
      <c r="E41" s="37">
        <f t="shared" ref="E41:X41" si="10">+E9/E36</f>
        <v>9753.3724920743589</v>
      </c>
      <c r="F41" s="37">
        <f t="shared" si="10"/>
        <v>9846.5343001990805</v>
      </c>
      <c r="G41" s="37">
        <f t="shared" si="10"/>
        <v>10005.687927171832</v>
      </c>
      <c r="H41" s="37">
        <f t="shared" si="10"/>
        <v>9840.1981271445948</v>
      </c>
      <c r="I41" s="37">
        <f t="shared" si="10"/>
        <v>9969.8887631344569</v>
      </c>
      <c r="J41" s="37">
        <f t="shared" si="10"/>
        <v>10111.179512457658</v>
      </c>
      <c r="K41" s="37">
        <f t="shared" si="10"/>
        <v>10165.849158398241</v>
      </c>
      <c r="L41" s="37">
        <f t="shared" si="10"/>
        <v>10325.72911552902</v>
      </c>
      <c r="M41" s="37">
        <f t="shared" si="10"/>
        <v>10474.41029993353</v>
      </c>
      <c r="N41" s="37">
        <f t="shared" si="10"/>
        <v>10594.036268509508</v>
      </c>
      <c r="O41" s="37">
        <f t="shared" si="10"/>
        <v>10691.706788407113</v>
      </c>
      <c r="P41" s="37">
        <f t="shared" si="10"/>
        <v>10777.855572383503</v>
      </c>
      <c r="Q41" s="37">
        <f t="shared" si="10"/>
        <v>10581.928723185096</v>
      </c>
      <c r="R41" s="37">
        <f t="shared" si="10"/>
        <v>10683.304192550331</v>
      </c>
      <c r="S41" s="37">
        <f t="shared" si="10"/>
        <v>10787.362684359992</v>
      </c>
      <c r="T41" s="37">
        <f t="shared" si="10"/>
        <v>10869.840806061467</v>
      </c>
      <c r="U41" s="37">
        <f t="shared" si="10"/>
        <v>10960.342762924523</v>
      </c>
      <c r="V41" s="37">
        <f t="shared" si="10"/>
        <v>11053.800865584592</v>
      </c>
      <c r="W41" s="37">
        <f t="shared" si="10"/>
        <v>11171.629668737756</v>
      </c>
      <c r="X41" s="37">
        <f t="shared" si="10"/>
        <v>11270.6901384994</v>
      </c>
    </row>
    <row r="42" spans="1:24" ht="15.75">
      <c r="B42" s="20" t="s">
        <v>10</v>
      </c>
      <c r="C42" s="9"/>
      <c r="D42" s="11">
        <f t="shared" ref="D42:X42" si="11">+D10/D36</f>
        <v>11480.636004755273</v>
      </c>
      <c r="E42" s="11">
        <f t="shared" si="11"/>
        <v>11025.641571204189</v>
      </c>
      <c r="F42" s="11">
        <f t="shared" si="11"/>
        <v>10717.506834923006</v>
      </c>
      <c r="G42" s="11">
        <f t="shared" si="11"/>
        <v>10452.004724980494</v>
      </c>
      <c r="H42" s="11">
        <f t="shared" si="11"/>
        <v>10168.980956909014</v>
      </c>
      <c r="I42" s="11">
        <f t="shared" si="11"/>
        <v>9905.2687599287692</v>
      </c>
      <c r="J42" s="11">
        <f t="shared" si="11"/>
        <v>9640.4386943791778</v>
      </c>
      <c r="K42" s="11">
        <f t="shared" si="11"/>
        <v>9406.0557828611636</v>
      </c>
      <c r="L42" s="11">
        <f t="shared" si="11"/>
        <v>9166.2562410029568</v>
      </c>
      <c r="M42" s="11">
        <f t="shared" si="11"/>
        <v>8959.0441759716414</v>
      </c>
      <c r="N42" s="11">
        <f t="shared" si="11"/>
        <v>8784.140350233567</v>
      </c>
      <c r="O42" s="11">
        <f t="shared" si="11"/>
        <v>8603.50785300186</v>
      </c>
      <c r="P42" s="11">
        <f t="shared" si="11"/>
        <v>8425.3009496418508</v>
      </c>
      <c r="Q42" s="11">
        <f t="shared" si="11"/>
        <v>8315.6385058068572</v>
      </c>
      <c r="R42" s="11">
        <f t="shared" si="11"/>
        <v>8205.172204839082</v>
      </c>
      <c r="S42" s="11">
        <f t="shared" si="11"/>
        <v>7941.4074913933273</v>
      </c>
      <c r="T42" s="11">
        <f t="shared" si="11"/>
        <v>7770.1312485923208</v>
      </c>
      <c r="U42" s="11">
        <f t="shared" si="11"/>
        <v>7598.3508867015844</v>
      </c>
      <c r="V42" s="11">
        <f t="shared" si="11"/>
        <v>7438.0383901382629</v>
      </c>
      <c r="W42" s="11">
        <f t="shared" si="11"/>
        <v>7296.1884129578157</v>
      </c>
      <c r="X42" s="11">
        <f t="shared" si="11"/>
        <v>7135.4030734585876</v>
      </c>
    </row>
    <row r="43" spans="1:24" ht="15.75">
      <c r="B43" s="26" t="s">
        <v>32</v>
      </c>
      <c r="C43" s="9"/>
      <c r="D43" s="11">
        <f t="shared" ref="D43:X43" si="12">+D11/D36</f>
        <v>8802.546882000961</v>
      </c>
      <c r="E43" s="11">
        <f t="shared" si="12"/>
        <v>8439.9507017152955</v>
      </c>
      <c r="F43" s="11">
        <f t="shared" si="12"/>
        <v>8220.6427084703973</v>
      </c>
      <c r="G43" s="11">
        <f t="shared" si="12"/>
        <v>8041.7953431239539</v>
      </c>
      <c r="H43" s="11">
        <f t="shared" si="12"/>
        <v>7844.1121458448306</v>
      </c>
      <c r="I43" s="11">
        <f t="shared" si="12"/>
        <v>7663.7963365456917</v>
      </c>
      <c r="J43" s="11">
        <f t="shared" si="12"/>
        <v>7482.0654701965741</v>
      </c>
      <c r="K43" s="11">
        <f t="shared" si="12"/>
        <v>7327.9103947857047</v>
      </c>
      <c r="L43" s="11">
        <f t="shared" si="12"/>
        <v>7166.3846517318989</v>
      </c>
      <c r="M43" s="11">
        <f t="shared" si="12"/>
        <v>7036.9824220734263</v>
      </c>
      <c r="N43" s="11">
        <f t="shared" si="12"/>
        <v>6936.2363331025063</v>
      </c>
      <c r="O43" s="11">
        <f t="shared" si="12"/>
        <v>6826.073718537803</v>
      </c>
      <c r="P43" s="11">
        <f t="shared" si="12"/>
        <v>6716.8849894891955</v>
      </c>
      <c r="Q43" s="11">
        <f t="shared" si="12"/>
        <v>6674.647133241212</v>
      </c>
      <c r="R43" s="11">
        <f t="shared" si="12"/>
        <v>6629.4583319288577</v>
      </c>
      <c r="S43" s="11">
        <f t="shared" si="12"/>
        <v>6430.9278068215153</v>
      </c>
      <c r="T43" s="11">
        <f t="shared" si="12"/>
        <v>6327.8962574136422</v>
      </c>
      <c r="U43" s="11">
        <f t="shared" si="12"/>
        <v>6224.286943027445</v>
      </c>
      <c r="V43" s="11">
        <f t="shared" si="12"/>
        <v>6130.5266416663681</v>
      </c>
      <c r="W43" s="11">
        <f t="shared" si="12"/>
        <v>6057.8163602942732</v>
      </c>
      <c r="X43" s="11">
        <f t="shared" si="12"/>
        <v>5968.5392844740454</v>
      </c>
    </row>
    <row r="44" spans="1:24" ht="15.75">
      <c r="B44" s="26" t="s">
        <v>33</v>
      </c>
      <c r="C44" s="9"/>
      <c r="D44" s="11">
        <f t="shared" ref="D44:X44" si="13">+D12/D36</f>
        <v>2678.0891227543107</v>
      </c>
      <c r="E44" s="11">
        <f t="shared" si="13"/>
        <v>2585.6908694888939</v>
      </c>
      <c r="F44" s="11">
        <f t="shared" si="13"/>
        <v>2496.8641264526073</v>
      </c>
      <c r="G44" s="11">
        <f t="shared" si="13"/>
        <v>2410.2093818565399</v>
      </c>
      <c r="H44" s="11">
        <f t="shared" si="13"/>
        <v>2324.8688110641824</v>
      </c>
      <c r="I44" s="11">
        <f t="shared" si="13"/>
        <v>2241.4724233830771</v>
      </c>
      <c r="J44" s="11">
        <f t="shared" si="13"/>
        <v>2158.3732241826037</v>
      </c>
      <c r="K44" s="11">
        <f t="shared" si="13"/>
        <v>2078.1453880754607</v>
      </c>
      <c r="L44" s="11">
        <f t="shared" si="13"/>
        <v>1999.8715892710584</v>
      </c>
      <c r="M44" s="11">
        <f t="shared" si="13"/>
        <v>1922.061753898214</v>
      </c>
      <c r="N44" s="11">
        <f t="shared" si="13"/>
        <v>1847.904017131061</v>
      </c>
      <c r="O44" s="11">
        <f t="shared" si="13"/>
        <v>1777.4341344640582</v>
      </c>
      <c r="P44" s="11">
        <f t="shared" si="13"/>
        <v>1708.4159601526542</v>
      </c>
      <c r="Q44" s="11">
        <f t="shared" si="13"/>
        <v>1640.9913725656459</v>
      </c>
      <c r="R44" s="11">
        <f t="shared" si="13"/>
        <v>1575.7138729102246</v>
      </c>
      <c r="S44" s="11">
        <f t="shared" si="13"/>
        <v>1510.4796845718129</v>
      </c>
      <c r="T44" s="11">
        <f t="shared" si="13"/>
        <v>1442.2349911786782</v>
      </c>
      <c r="U44" s="11">
        <f t="shared" si="13"/>
        <v>1374.0639436741408</v>
      </c>
      <c r="V44" s="11">
        <f t="shared" si="13"/>
        <v>1307.511748471894</v>
      </c>
      <c r="W44" s="11">
        <f t="shared" si="13"/>
        <v>1238.3720526635411</v>
      </c>
      <c r="X44" s="11">
        <f t="shared" si="13"/>
        <v>1166.8637889845413</v>
      </c>
    </row>
    <row r="45" spans="1:24" ht="15.75">
      <c r="B45" s="10" t="s">
        <v>31</v>
      </c>
      <c r="C45" s="9"/>
      <c r="D45" s="11">
        <f t="shared" ref="D45:X45" si="14">+D13/D36</f>
        <v>1782.5741294368802</v>
      </c>
      <c r="E45" s="11">
        <f t="shared" si="14"/>
        <v>1614.6482769569352</v>
      </c>
      <c r="F45" s="11">
        <f t="shared" si="14"/>
        <v>1582.0894745385617</v>
      </c>
      <c r="G45" s="11">
        <f t="shared" si="14"/>
        <v>1582.502993697087</v>
      </c>
      <c r="H45" s="11">
        <f t="shared" si="14"/>
        <v>1556.9715076428467</v>
      </c>
      <c r="I45" s="11">
        <f t="shared" si="14"/>
        <v>1542.1304650386471</v>
      </c>
      <c r="J45" s="11">
        <f t="shared" si="14"/>
        <v>1519.4843297561963</v>
      </c>
      <c r="K45" s="11">
        <f t="shared" si="14"/>
        <v>1518.5589090193923</v>
      </c>
      <c r="L45" s="11">
        <f t="shared" si="14"/>
        <v>1505.2917191831477</v>
      </c>
      <c r="M45" s="11">
        <f t="shared" si="14"/>
        <v>1520.1266512122502</v>
      </c>
      <c r="N45" s="11">
        <f t="shared" si="14"/>
        <v>1560.2021164124865</v>
      </c>
      <c r="O45" s="11">
        <f t="shared" si="14"/>
        <v>1560.9415425054096</v>
      </c>
      <c r="P45" s="11">
        <f t="shared" si="14"/>
        <v>1560.1589163940869</v>
      </c>
      <c r="Q45" s="11">
        <f t="shared" si="14"/>
        <v>1623.3407895919288</v>
      </c>
      <c r="R45" s="11">
        <f t="shared" si="14"/>
        <v>1679.9277104846283</v>
      </c>
      <c r="S45" s="11">
        <f t="shared" si="14"/>
        <v>1579.1879624664125</v>
      </c>
      <c r="T45" s="11">
        <f t="shared" si="14"/>
        <v>1591.4686101871944</v>
      </c>
      <c r="U45" s="11">
        <f t="shared" si="14"/>
        <v>1599.1420628631745</v>
      </c>
      <c r="V45" s="11">
        <f t="shared" si="14"/>
        <v>1613.2219679001787</v>
      </c>
      <c r="W45" s="11">
        <f t="shared" si="14"/>
        <v>1645.6062389368019</v>
      </c>
      <c r="X45" s="11">
        <f t="shared" si="14"/>
        <v>1659.1413121761927</v>
      </c>
    </row>
    <row r="46" spans="1:24" ht="15.75">
      <c r="B46" s="10" t="s">
        <v>11</v>
      </c>
      <c r="C46" s="9"/>
      <c r="D46" s="11">
        <f t="shared" ref="D46:X46" si="15">+D16/D36</f>
        <v>7019.9727525640819</v>
      </c>
      <c r="E46" s="11">
        <f t="shared" si="15"/>
        <v>6825.3024247583598</v>
      </c>
      <c r="F46" s="11">
        <f t="shared" si="15"/>
        <v>6638.5532339318361</v>
      </c>
      <c r="G46" s="11">
        <f t="shared" si="15"/>
        <v>6459.2923494268671</v>
      </c>
      <c r="H46" s="11">
        <f t="shared" si="15"/>
        <v>6287.1406382019841</v>
      </c>
      <c r="I46" s="11">
        <f t="shared" si="15"/>
        <v>6121.6658715070444</v>
      </c>
      <c r="J46" s="11">
        <f t="shared" si="15"/>
        <v>5962.5811404403776</v>
      </c>
      <c r="K46" s="11">
        <f t="shared" si="15"/>
        <v>5809.3514857663113</v>
      </c>
      <c r="L46" s="11">
        <f t="shared" si="15"/>
        <v>5661.0929325487514</v>
      </c>
      <c r="M46" s="11">
        <f t="shared" si="15"/>
        <v>5516.8557708611761</v>
      </c>
      <c r="N46" s="11">
        <f t="shared" si="15"/>
        <v>5376.0342166900191</v>
      </c>
      <c r="O46" s="11">
        <f t="shared" si="15"/>
        <v>5265.1321760323945</v>
      </c>
      <c r="P46" s="11">
        <f t="shared" si="15"/>
        <v>5156.7260730951084</v>
      </c>
      <c r="Q46" s="11">
        <f t="shared" si="15"/>
        <v>5051.306343649283</v>
      </c>
      <c r="R46" s="11">
        <f t="shared" si="15"/>
        <v>4949.5306214442298</v>
      </c>
      <c r="S46" s="11">
        <f t="shared" si="15"/>
        <v>4851.7398443551028</v>
      </c>
      <c r="T46" s="11">
        <f t="shared" si="15"/>
        <v>4736.4276472264473</v>
      </c>
      <c r="U46" s="11">
        <f t="shared" si="15"/>
        <v>4625.14488016427</v>
      </c>
      <c r="V46" s="11">
        <f t="shared" si="15"/>
        <v>4517.3046737661898</v>
      </c>
      <c r="W46" s="11">
        <f t="shared" si="15"/>
        <v>4412.2101213574715</v>
      </c>
      <c r="X46" s="11">
        <f t="shared" si="15"/>
        <v>4309.3979722978529</v>
      </c>
    </row>
    <row r="47" spans="1:24" ht="15.75">
      <c r="B47" s="10" t="s">
        <v>12</v>
      </c>
      <c r="C47" s="9"/>
      <c r="D47" s="11">
        <f t="shared" ref="D47:X47" si="16">+D19/D36</f>
        <v>2558.0754666471034</v>
      </c>
      <c r="E47" s="11">
        <f t="shared" si="16"/>
        <v>2468.4693784660926</v>
      </c>
      <c r="F47" s="11">
        <f t="shared" si="16"/>
        <v>2382.6119012042668</v>
      </c>
      <c r="G47" s="11">
        <f t="shared" si="16"/>
        <v>2298.780398215637</v>
      </c>
      <c r="H47" s="11">
        <f t="shared" si="16"/>
        <v>2216.3069289880586</v>
      </c>
      <c r="I47" s="11">
        <f t="shared" si="16"/>
        <v>2136.014714558753</v>
      </c>
      <c r="J47" s="11">
        <f t="shared" si="16"/>
        <v>2055.9486257277636</v>
      </c>
      <c r="K47" s="11">
        <f t="shared" si="16"/>
        <v>1978.6472031825808</v>
      </c>
      <c r="L47" s="11">
        <f t="shared" si="16"/>
        <v>1903.6796869837237</v>
      </c>
      <c r="M47" s="11">
        <f t="shared" si="16"/>
        <v>1829.1083461688131</v>
      </c>
      <c r="N47" s="11">
        <f t="shared" si="16"/>
        <v>1758.4113633409347</v>
      </c>
      <c r="O47" s="11">
        <f t="shared" si="16"/>
        <v>1691.5821048553425</v>
      </c>
      <c r="P47" s="11">
        <f t="shared" si="16"/>
        <v>1626.2309152406408</v>
      </c>
      <c r="Q47" s="11">
        <f t="shared" si="16"/>
        <v>1562.2792205058247</v>
      </c>
      <c r="R47" s="11">
        <f t="shared" si="16"/>
        <v>1499.9852385475476</v>
      </c>
      <c r="S47" s="11">
        <f t="shared" si="16"/>
        <v>1438.1429498901955</v>
      </c>
      <c r="T47" s="11">
        <f t="shared" si="16"/>
        <v>1372.8044549613342</v>
      </c>
      <c r="U47" s="11">
        <f t="shared" si="16"/>
        <v>1307.8404959953318</v>
      </c>
      <c r="V47" s="11">
        <f t="shared" si="16"/>
        <v>1243.9412782260165</v>
      </c>
      <c r="W47" s="11">
        <f t="shared" si="16"/>
        <v>1177.8949052634432</v>
      </c>
      <c r="X47" s="11">
        <f t="shared" si="16"/>
        <v>1109.3316158883254</v>
      </c>
    </row>
    <row r="48" spans="1:24" ht="15.75">
      <c r="B48" s="10" t="s">
        <v>16</v>
      </c>
      <c r="C48" s="9"/>
      <c r="D48" s="11">
        <f t="shared" ref="D48:X48" si="17">+D23/D36</f>
        <v>120.01365610720728</v>
      </c>
      <c r="E48" s="11">
        <f t="shared" si="17"/>
        <v>117.22149102280105</v>
      </c>
      <c r="F48" s="11">
        <f t="shared" si="17"/>
        <v>114.25222524834024</v>
      </c>
      <c r="G48" s="11">
        <f t="shared" si="17"/>
        <v>111.42898364090298</v>
      </c>
      <c r="H48" s="11">
        <f t="shared" si="17"/>
        <v>108.56188207612362</v>
      </c>
      <c r="I48" s="11">
        <f t="shared" si="17"/>
        <v>105.45770882432448</v>
      </c>
      <c r="J48" s="11">
        <f t="shared" si="17"/>
        <v>102.42459845484021</v>
      </c>
      <c r="K48" s="11">
        <f t="shared" si="17"/>
        <v>99.498184892879721</v>
      </c>
      <c r="L48" s="11">
        <f t="shared" si="17"/>
        <v>96.191902287334813</v>
      </c>
      <c r="M48" s="11">
        <f t="shared" si="17"/>
        <v>92.953407729401036</v>
      </c>
      <c r="N48" s="11">
        <f t="shared" si="17"/>
        <v>89.492653790126383</v>
      </c>
      <c r="O48" s="11">
        <f t="shared" si="17"/>
        <v>85.852029608715355</v>
      </c>
      <c r="P48" s="11">
        <f t="shared" si="17"/>
        <v>82.185044912013538</v>
      </c>
      <c r="Q48" s="11">
        <f t="shared" si="17"/>
        <v>78.712152059821193</v>
      </c>
      <c r="R48" s="11">
        <f t="shared" si="17"/>
        <v>75.728634362676814</v>
      </c>
      <c r="S48" s="11">
        <f t="shared" si="17"/>
        <v>72.336734681617543</v>
      </c>
      <c r="T48" s="11">
        <f t="shared" si="17"/>
        <v>69.430536217344226</v>
      </c>
      <c r="U48" s="11">
        <f t="shared" si="17"/>
        <v>66.223447678808697</v>
      </c>
      <c r="V48" s="11">
        <f t="shared" si="17"/>
        <v>63.570470245877338</v>
      </c>
      <c r="W48" s="11">
        <f t="shared" si="17"/>
        <v>60.47714740009787</v>
      </c>
      <c r="X48" s="11">
        <f t="shared" si="17"/>
        <v>57.532173096216034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814.1835870487796</v>
      </c>
      <c r="E50" s="11">
        <f t="shared" ref="E50:X50" si="18">+E35/E36</f>
        <v>872.17904905122259</v>
      </c>
      <c r="F50" s="11">
        <f t="shared" si="18"/>
        <v>920.13115499297385</v>
      </c>
      <c r="G50" s="11">
        <f t="shared" si="18"/>
        <v>971.5085069367359</v>
      </c>
      <c r="H50" s="11">
        <f t="shared" si="18"/>
        <v>1029.0062608935455</v>
      </c>
      <c r="I50" s="11">
        <f t="shared" si="18"/>
        <v>1097.3299915751679</v>
      </c>
      <c r="J50" s="11">
        <f t="shared" si="18"/>
        <v>1166.4089261007841</v>
      </c>
      <c r="K50" s="11">
        <f t="shared" si="18"/>
        <v>1204.5126174877978</v>
      </c>
      <c r="L50" s="11">
        <f t="shared" si="18"/>
        <v>1032.4266747002252</v>
      </c>
      <c r="M50" s="11">
        <f t="shared" si="18"/>
        <v>1026.8993570836938</v>
      </c>
      <c r="N50" s="11">
        <f t="shared" si="18"/>
        <v>1063.3656773151779</v>
      </c>
      <c r="O50" s="11">
        <f t="shared" si="18"/>
        <v>1087.794668271164</v>
      </c>
      <c r="P50" s="11">
        <f t="shared" si="18"/>
        <v>1122.0891388030188</v>
      </c>
      <c r="Q50" s="11">
        <f t="shared" si="18"/>
        <v>1160.8211689422385</v>
      </c>
      <c r="R50" s="11">
        <f t="shared" si="18"/>
        <v>1204.1990414959621</v>
      </c>
      <c r="S50" s="11">
        <f t="shared" si="18"/>
        <v>1257.6529380165907</v>
      </c>
      <c r="T50" s="11">
        <f t="shared" si="18"/>
        <v>1311.7415295238911</v>
      </c>
      <c r="U50" s="11">
        <f t="shared" si="18"/>
        <v>1393.7574942765004</v>
      </c>
      <c r="V50" s="11">
        <f t="shared" si="18"/>
        <v>1447.1844870022378</v>
      </c>
      <c r="W50" s="11">
        <f t="shared" si="18"/>
        <v>1497.6957943858781</v>
      </c>
      <c r="X50" s="11">
        <f t="shared" si="18"/>
        <v>1572.8556472384646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-0.98934622002843087</v>
      </c>
      <c r="F53" s="32">
        <f>IFERROR(((F39/$D39)-1)*100,0)</f>
        <v>-1.3702091641779601</v>
      </c>
      <c r="G53" s="32">
        <f>IFERROR(((G39/$D39)-1)*100,0)</f>
        <v>-1.2522374442957118</v>
      </c>
      <c r="H53" s="32">
        <f t="shared" ref="H53:X53" si="19">IFERROR(((H39/$D39)-1)*100,0)</f>
        <v>-2.539282858776104</v>
      </c>
      <c r="I53" s="32">
        <f t="shared" si="19"/>
        <v>-2.3340662021982039</v>
      </c>
      <c r="J53" s="32">
        <f t="shared" si="19"/>
        <v>-1.9517111862017544</v>
      </c>
      <c r="K53" s="32">
        <f t="shared" si="19"/>
        <v>-1.7559284522303042</v>
      </c>
      <c r="L53" s="32">
        <f t="shared" si="19"/>
        <v>-1.7080497643155335</v>
      </c>
      <c r="M53" s="32">
        <f t="shared" si="19"/>
        <v>-1.768030354770167</v>
      </c>
      <c r="N53" s="32">
        <f t="shared" si="19"/>
        <v>-1.7129048741333697</v>
      </c>
      <c r="O53" s="32">
        <f t="shared" si="19"/>
        <v>-1.7444082992100984</v>
      </c>
      <c r="P53" s="32">
        <f t="shared" si="19"/>
        <v>-1.7977396909288124</v>
      </c>
      <c r="Q53" s="32">
        <f t="shared" si="19"/>
        <v>-2.8115301216414812</v>
      </c>
      <c r="R53" s="32">
        <f t="shared" si="19"/>
        <v>-2.3958971575470556</v>
      </c>
      <c r="S53" s="32">
        <f t="shared" si="19"/>
        <v>-2.5448039413127232</v>
      </c>
      <c r="T53" s="32">
        <f t="shared" si="19"/>
        <v>-2.3849152061693468</v>
      </c>
      <c r="U53" s="32">
        <f t="shared" si="19"/>
        <v>-2.1057827025719789</v>
      </c>
      <c r="V53" s="32">
        <f t="shared" si="19"/>
        <v>-1.6367788249120108</v>
      </c>
      <c r="W53" s="32">
        <f t="shared" si="19"/>
        <v>-0.97905454163759176</v>
      </c>
      <c r="X53" s="32">
        <f t="shared" si="19"/>
        <v>-0.40302451723747135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7.9671506928352898</v>
      </c>
      <c r="F54" s="32">
        <f t="shared" ref="F54:I54" si="21">IFERROR(((F40/$D40)-1)*100,0)</f>
        <v>15.801373154872667</v>
      </c>
      <c r="G54" s="32">
        <f t="shared" si="21"/>
        <v>23.939123806796147</v>
      </c>
      <c r="H54" s="32">
        <f t="shared" si="21"/>
        <v>33.434189049338016</v>
      </c>
      <c r="I54" s="32">
        <f t="shared" si="21"/>
        <v>44.476097476120422</v>
      </c>
      <c r="J54" s="32">
        <f t="shared" ref="J54:X54" si="22">IFERROR(((J40/$D40)-1)*100,0)</f>
        <v>57.341810875425338</v>
      </c>
      <c r="K54" s="32">
        <f t="shared" si="22"/>
        <v>71.043719493115859</v>
      </c>
      <c r="L54" s="32">
        <f t="shared" si="22"/>
        <v>76.591915280352936</v>
      </c>
      <c r="M54" s="32">
        <f t="shared" si="22"/>
        <v>79.33309235800769</v>
      </c>
      <c r="N54" s="32">
        <f t="shared" si="22"/>
        <v>83.476773015485591</v>
      </c>
      <c r="O54" s="32">
        <f t="shared" si="22"/>
        <v>88.106549473809025</v>
      </c>
      <c r="P54" s="32">
        <f t="shared" si="22"/>
        <v>92.988348903942807</v>
      </c>
      <c r="Q54" s="32">
        <f t="shared" si="22"/>
        <v>97.553610011225217</v>
      </c>
      <c r="R54" s="32">
        <f t="shared" si="22"/>
        <v>103.89077097413471</v>
      </c>
      <c r="S54" s="32">
        <f t="shared" si="22"/>
        <v>111.57554951233877</v>
      </c>
      <c r="T54" s="32">
        <f t="shared" si="22"/>
        <v>119.22427837496343</v>
      </c>
      <c r="U54" s="32">
        <f t="shared" si="22"/>
        <v>128.07242425877567</v>
      </c>
      <c r="V54" s="32">
        <f t="shared" si="22"/>
        <v>138.68070613554573</v>
      </c>
      <c r="W54" s="32">
        <f t="shared" si="22"/>
        <v>149.29763921481037</v>
      </c>
      <c r="X54" s="39">
        <f t="shared" si="22"/>
        <v>161.08139341705359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1.028409261959351</v>
      </c>
      <c r="F55" s="32">
        <f t="shared" ref="F55:I55" si="23">IFERROR(((F41/$D41)-1)*100,0)</f>
        <v>1.9934077059803101</v>
      </c>
      <c r="G55" s="32">
        <f t="shared" si="23"/>
        <v>3.6419695520898632</v>
      </c>
      <c r="H55" s="32">
        <f t="shared" si="23"/>
        <v>1.9277756915131672</v>
      </c>
      <c r="I55" s="32">
        <f t="shared" si="23"/>
        <v>3.2711508841324122</v>
      </c>
      <c r="J55" s="32">
        <f t="shared" ref="J55:X55" si="24">IFERROR(((J41/$D41)-1)*100,0)</f>
        <v>4.7346835913219198</v>
      </c>
      <c r="K55" s="32">
        <f t="shared" si="24"/>
        <v>5.3009684706064819</v>
      </c>
      <c r="L55" s="32">
        <f t="shared" si="24"/>
        <v>6.9570538661881898</v>
      </c>
      <c r="M55" s="32">
        <f t="shared" si="24"/>
        <v>8.4971389557075163</v>
      </c>
      <c r="N55" s="32">
        <f t="shared" si="24"/>
        <v>9.7362612512491999</v>
      </c>
      <c r="O55" s="32">
        <f t="shared" si="24"/>
        <v>10.747962307992598</v>
      </c>
      <c r="P55" s="32">
        <f t="shared" si="24"/>
        <v>11.640317707323366</v>
      </c>
      <c r="Q55" s="32">
        <f t="shared" si="24"/>
        <v>9.6108476012336297</v>
      </c>
      <c r="R55" s="32">
        <f t="shared" si="24"/>
        <v>10.66092565541199</v>
      </c>
      <c r="S55" s="32">
        <f t="shared" si="24"/>
        <v>11.738795274999635</v>
      </c>
      <c r="T55" s="32">
        <f t="shared" si="24"/>
        <v>12.593128834102952</v>
      </c>
      <c r="U55" s="32">
        <f t="shared" si="24"/>
        <v>13.530575726898132</v>
      </c>
      <c r="V55" s="32">
        <f t="shared" si="24"/>
        <v>14.498643280153178</v>
      </c>
      <c r="W55" s="32">
        <f t="shared" si="24"/>
        <v>15.719149987702608</v>
      </c>
      <c r="X55" s="32">
        <f t="shared" si="24"/>
        <v>16.745248569387417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-3.9631465831912682</v>
      </c>
      <c r="F56" s="32">
        <f t="shared" ref="F56:I56" si="25">IFERROR(((F42/$D42)-1)*100,0)</f>
        <v>-6.6470983795338441</v>
      </c>
      <c r="G56" s="32">
        <f t="shared" si="25"/>
        <v>-8.9597064078045907</v>
      </c>
      <c r="H56" s="32">
        <f t="shared" si="25"/>
        <v>-11.424933664850734</v>
      </c>
      <c r="I56" s="32">
        <f t="shared" si="25"/>
        <v>-13.721950980537912</v>
      </c>
      <c r="J56" s="32">
        <f t="shared" ref="J56:X56" si="26">IFERROR(((J42/$D42)-1)*100,0)</f>
        <v>-16.0287052878768</v>
      </c>
      <c r="K56" s="32">
        <f t="shared" si="26"/>
        <v>-18.070255176061846</v>
      </c>
      <c r="L56" s="32">
        <f t="shared" si="26"/>
        <v>-20.158985641507154</v>
      </c>
      <c r="M56" s="32">
        <f t="shared" si="26"/>
        <v>-21.963868793847219</v>
      </c>
      <c r="N56" s="32">
        <f t="shared" si="26"/>
        <v>-23.487336881030107</v>
      </c>
      <c r="O56" s="32">
        <f t="shared" si="26"/>
        <v>-25.060703523408534</v>
      </c>
      <c r="P56" s="32">
        <f t="shared" si="26"/>
        <v>-26.61294246980659</v>
      </c>
      <c r="Q56" s="32">
        <f t="shared" si="26"/>
        <v>-27.568137319548114</v>
      </c>
      <c r="R56" s="32">
        <f t="shared" si="26"/>
        <v>-28.530334021211857</v>
      </c>
      <c r="S56" s="32">
        <f t="shared" si="26"/>
        <v>-30.827808772057573</v>
      </c>
      <c r="T56" s="32">
        <f t="shared" si="26"/>
        <v>-32.319679455267668</v>
      </c>
      <c r="U56" s="32">
        <f t="shared" si="26"/>
        <v>-33.815941176478802</v>
      </c>
      <c r="V56" s="32">
        <f t="shared" si="26"/>
        <v>-35.212314134361279</v>
      </c>
      <c r="W56" s="32">
        <f t="shared" si="26"/>
        <v>-36.447872661969782</v>
      </c>
      <c r="X56" s="32">
        <f t="shared" si="26"/>
        <v>-37.848364232581652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-4.1192189618107555</v>
      </c>
      <c r="F57" s="32">
        <f t="shared" ref="F57:I57" si="27">IFERROR(((F43/$D43)-1)*100,0)</f>
        <v>-6.6106341872533942</v>
      </c>
      <c r="G57" s="32">
        <f t="shared" si="27"/>
        <v>-8.6424025804685769</v>
      </c>
      <c r="H57" s="32">
        <f t="shared" si="27"/>
        <v>-10.888152588154831</v>
      </c>
      <c r="I57" s="32">
        <f t="shared" si="27"/>
        <v>-12.936603016380788</v>
      </c>
      <c r="J57" s="32">
        <f t="shared" ref="J57:X57" si="28">IFERROR(((J43/$D43)-1)*100,0)</f>
        <v>-15.001128985798939</v>
      </c>
      <c r="K57" s="32">
        <f t="shared" si="28"/>
        <v>-16.752384360832252</v>
      </c>
      <c r="L57" s="32">
        <f t="shared" si="28"/>
        <v>-18.58737308874333</v>
      </c>
      <c r="M57" s="32">
        <f t="shared" si="28"/>
        <v>-20.057427510413817</v>
      </c>
      <c r="N57" s="32">
        <f t="shared" si="28"/>
        <v>-21.201938188078273</v>
      </c>
      <c r="O57" s="32">
        <f t="shared" si="28"/>
        <v>-22.453423877861511</v>
      </c>
      <c r="P57" s="32">
        <f t="shared" si="28"/>
        <v>-23.693845888812358</v>
      </c>
      <c r="Q57" s="32">
        <f t="shared" si="28"/>
        <v>-24.173682654400618</v>
      </c>
      <c r="R57" s="32">
        <f t="shared" si="28"/>
        <v>-24.687043184234938</v>
      </c>
      <c r="S57" s="32">
        <f t="shared" si="28"/>
        <v>-26.942419131317806</v>
      </c>
      <c r="T57" s="32">
        <f t="shared" si="28"/>
        <v>-28.112893435959652</v>
      </c>
      <c r="U57" s="32">
        <f t="shared" si="28"/>
        <v>-29.289931352088814</v>
      </c>
      <c r="V57" s="32">
        <f t="shared" si="28"/>
        <v>-30.355081048170451</v>
      </c>
      <c r="W57" s="32">
        <f t="shared" si="28"/>
        <v>-31.181095181884068</v>
      </c>
      <c r="X57" s="32">
        <f t="shared" si="28"/>
        <v>-32.195313873553602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-3.4501560265622788</v>
      </c>
      <c r="F58" s="32">
        <f t="shared" ref="F58:I58" si="29">IFERROR(((F44/$D44)-1)*100,0)</f>
        <v>-6.7669516582525286</v>
      </c>
      <c r="G58" s="32">
        <f t="shared" si="29"/>
        <v>-10.002644744782307</v>
      </c>
      <c r="H58" s="32">
        <f t="shared" si="29"/>
        <v>-13.189266506816432</v>
      </c>
      <c r="I58" s="32">
        <f t="shared" si="29"/>
        <v>-16.303292361017107</v>
      </c>
      <c r="J58" s="32">
        <f t="shared" ref="J58:X58" si="30">IFERROR(((J44/$D44)-1)*100,0)</f>
        <v>-19.406221180466144</v>
      </c>
      <c r="K58" s="32">
        <f t="shared" si="30"/>
        <v>-22.401933138872955</v>
      </c>
      <c r="L58" s="32">
        <f t="shared" si="30"/>
        <v>-25.324681233376278</v>
      </c>
      <c r="M58" s="32">
        <f t="shared" si="30"/>
        <v>-28.230104906985019</v>
      </c>
      <c r="N58" s="32">
        <f t="shared" si="30"/>
        <v>-30.999159011162281</v>
      </c>
      <c r="O58" s="32">
        <f t="shared" si="30"/>
        <v>-33.630508433713501</v>
      </c>
      <c r="P58" s="32">
        <f t="shared" si="30"/>
        <v>-36.207650983787474</v>
      </c>
      <c r="Q58" s="32">
        <f t="shared" si="30"/>
        <v>-38.725288915032451</v>
      </c>
      <c r="R58" s="32">
        <f t="shared" si="30"/>
        <v>-41.162754460924589</v>
      </c>
      <c r="S58" s="32">
        <f t="shared" si="30"/>
        <v>-43.598602759778835</v>
      </c>
      <c r="T58" s="32">
        <f t="shared" si="30"/>
        <v>-46.1468634884191</v>
      </c>
      <c r="U58" s="32">
        <f t="shared" si="30"/>
        <v>-48.692374275394933</v>
      </c>
      <c r="V58" s="32">
        <f t="shared" si="30"/>
        <v>-51.177437025427707</v>
      </c>
      <c r="W58" s="32">
        <f t="shared" si="30"/>
        <v>-53.759117195102021</v>
      </c>
      <c r="X58" s="32">
        <f t="shared" si="30"/>
        <v>-56.429239823637126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-9.420413418262342</v>
      </c>
      <c r="F59" s="32">
        <f t="shared" ref="F59:I59" si="31">IFERROR(((F45/$D45)-1)*100,0)</f>
        <v>-11.246918239616333</v>
      </c>
      <c r="G59" s="32">
        <f t="shared" si="31"/>
        <v>-11.223720373581102</v>
      </c>
      <c r="H59" s="32">
        <f t="shared" si="31"/>
        <v>-12.656002242403341</v>
      </c>
      <c r="I59" s="32">
        <f t="shared" si="31"/>
        <v>-13.488564678888826</v>
      </c>
      <c r="J59" s="32">
        <f t="shared" ref="J59:X59" si="32">IFERROR(((J45/$D45)-1)*100,0)</f>
        <v>-14.758982268176112</v>
      </c>
      <c r="K59" s="32">
        <f t="shared" si="32"/>
        <v>-14.810897121057787</v>
      </c>
      <c r="L59" s="32">
        <f t="shared" si="32"/>
        <v>-15.555168543892572</v>
      </c>
      <c r="M59" s="32">
        <f t="shared" si="32"/>
        <v>-14.722948902413268</v>
      </c>
      <c r="N59" s="32">
        <f t="shared" si="32"/>
        <v>-12.474769455710744</v>
      </c>
      <c r="O59" s="32">
        <f t="shared" si="32"/>
        <v>-12.433288651029894</v>
      </c>
      <c r="P59" s="32">
        <f t="shared" si="32"/>
        <v>-12.477192918369962</v>
      </c>
      <c r="Q59" s="32">
        <f t="shared" si="32"/>
        <v>-8.9327752049926605</v>
      </c>
      <c r="R59" s="32">
        <f t="shared" si="32"/>
        <v>-5.7583254046595034</v>
      </c>
      <c r="S59" s="32">
        <f t="shared" si="32"/>
        <v>-11.40968914626389</v>
      </c>
      <c r="T59" s="32">
        <f t="shared" si="32"/>
        <v>-10.720761403064705</v>
      </c>
      <c r="U59" s="32">
        <f t="shared" si="32"/>
        <v>-10.290291076514857</v>
      </c>
      <c r="V59" s="32">
        <f t="shared" si="32"/>
        <v>-9.5004274290797834</v>
      </c>
      <c r="W59" s="32">
        <f t="shared" si="32"/>
        <v>-7.6837135824105562</v>
      </c>
      <c r="X59" s="32">
        <f t="shared" si="32"/>
        <v>-6.9244142626304184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-2.7730923561579024</v>
      </c>
      <c r="F60" s="32">
        <f t="shared" ref="F60:I60" si="33">IFERROR(((F46/$D46)-1)*100,0)</f>
        <v>-5.4333475652441843</v>
      </c>
      <c r="G60" s="32">
        <f t="shared" si="33"/>
        <v>-7.9869313300742313</v>
      </c>
      <c r="H60" s="32">
        <f t="shared" si="33"/>
        <v>-10.439244427187088</v>
      </c>
      <c r="I60" s="32">
        <f t="shared" si="33"/>
        <v>-12.796443985183936</v>
      </c>
      <c r="J60" s="32">
        <f t="shared" ref="J60:X60" si="34">IFERROR(((J46/$D46)-1)*100,0)</f>
        <v>-15.062617041319514</v>
      </c>
      <c r="K60" s="32">
        <f t="shared" si="34"/>
        <v>-17.245384127104835</v>
      </c>
      <c r="L60" s="32">
        <f t="shared" si="34"/>
        <v>-19.357337526972486</v>
      </c>
      <c r="M60" s="32">
        <f t="shared" si="34"/>
        <v>-21.412005924864662</v>
      </c>
      <c r="N60" s="32">
        <f t="shared" si="34"/>
        <v>-23.418018756178306</v>
      </c>
      <c r="O60" s="32">
        <f t="shared" si="34"/>
        <v>-24.99782603701307</v>
      </c>
      <c r="P60" s="32">
        <f t="shared" si="34"/>
        <v>-26.542078511464496</v>
      </c>
      <c r="Q60" s="32">
        <f t="shared" si="34"/>
        <v>-28.043789887870052</v>
      </c>
      <c r="R60" s="32">
        <f t="shared" si="34"/>
        <v>-29.493592127741696</v>
      </c>
      <c r="S60" s="32">
        <f t="shared" si="34"/>
        <v>-30.886628547340457</v>
      </c>
      <c r="T60" s="32">
        <f t="shared" si="34"/>
        <v>-32.529258813769012</v>
      </c>
      <c r="U60" s="32">
        <f t="shared" si="34"/>
        <v>-34.114489568710773</v>
      </c>
      <c r="V60" s="32">
        <f t="shared" si="34"/>
        <v>-35.650680807611103</v>
      </c>
      <c r="W60" s="32">
        <f t="shared" si="34"/>
        <v>-37.147760014511611</v>
      </c>
      <c r="X60" s="32">
        <f t="shared" si="34"/>
        <v>-38.612326226995364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-3.5028711759805264</v>
      </c>
      <c r="F61" s="32">
        <f t="shared" ref="F61:I61" si="36">IFERROR(((F47/$D47)-1)*100,0)</f>
        <v>-6.8592020732218151</v>
      </c>
      <c r="G61" s="32">
        <f t="shared" si="36"/>
        <v>-10.136333810797504</v>
      </c>
      <c r="H61" s="32">
        <f t="shared" si="36"/>
        <v>-13.360377444493633</v>
      </c>
      <c r="I61" s="32">
        <f t="shared" si="36"/>
        <v>-16.499151709607297</v>
      </c>
      <c r="J61" s="32">
        <f t="shared" ref="J61:X61" si="37">IFERROR(((J47/$D47)-1)*100,0)</f>
        <v>-19.629086298125632</v>
      </c>
      <c r="K61" s="32">
        <f t="shared" si="37"/>
        <v>-22.650944861450295</v>
      </c>
      <c r="L61" s="32">
        <f t="shared" si="37"/>
        <v>-25.581566618951356</v>
      </c>
      <c r="M61" s="32">
        <f t="shared" si="37"/>
        <v>-28.496701132658732</v>
      </c>
      <c r="N61" s="32">
        <f t="shared" si="37"/>
        <v>-31.26037967731644</v>
      </c>
      <c r="O61" s="32">
        <f t="shared" si="37"/>
        <v>-33.872861574622846</v>
      </c>
      <c r="P61" s="32">
        <f t="shared" si="37"/>
        <v>-36.427562968962803</v>
      </c>
      <c r="Q61" s="32">
        <f t="shared" si="37"/>
        <v>-38.927555466003483</v>
      </c>
      <c r="R61" s="32">
        <f t="shared" si="37"/>
        <v>-41.362744840612777</v>
      </c>
      <c r="S61" s="32">
        <f t="shared" si="37"/>
        <v>-43.780276671227966</v>
      </c>
      <c r="T61" s="32">
        <f t="shared" si="37"/>
        <v>-46.334481806329052</v>
      </c>
      <c r="U61" s="32">
        <f t="shared" si="37"/>
        <v>-48.874045623465044</v>
      </c>
      <c r="V61" s="32">
        <f t="shared" si="37"/>
        <v>-51.371986696840352</v>
      </c>
      <c r="W61" s="32">
        <f t="shared" si="37"/>
        <v>-53.953864120853225</v>
      </c>
      <c r="X61" s="32">
        <f t="shared" si="37"/>
        <v>-56.634132559727092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-2.326539474734457</v>
      </c>
      <c r="F62" s="32">
        <f t="shared" ref="F62:I62" si="38">IFERROR(((F48/$D48)-1)*100,0)</f>
        <v>-4.800646064578185</v>
      </c>
      <c r="G62" s="32">
        <f t="shared" si="38"/>
        <v>-7.153079695060427</v>
      </c>
      <c r="H62" s="32">
        <f t="shared" si="38"/>
        <v>-9.5420591310491183</v>
      </c>
      <c r="I62" s="32">
        <f t="shared" si="38"/>
        <v>-12.128575826304367</v>
      </c>
      <c r="J62" s="32">
        <f t="shared" ref="J62:X62" si="39">IFERROR(((J48/$D48)-1)*100,0)</f>
        <v>-14.655880191379978</v>
      </c>
      <c r="K62" s="32">
        <f t="shared" si="39"/>
        <v>-17.094280667527741</v>
      </c>
      <c r="L62" s="32">
        <f t="shared" si="39"/>
        <v>-19.849202659564568</v>
      </c>
      <c r="M62" s="32">
        <f t="shared" si="39"/>
        <v>-22.547641039810951</v>
      </c>
      <c r="N62" s="32">
        <f t="shared" si="39"/>
        <v>-25.431274495809642</v>
      </c>
      <c r="O62" s="32">
        <f t="shared" si="39"/>
        <v>-28.464782764367758</v>
      </c>
      <c r="P62" s="32">
        <f t="shared" si="39"/>
        <v>-31.520255629410819</v>
      </c>
      <c r="Q62" s="32">
        <f t="shared" si="39"/>
        <v>-34.414003695122645</v>
      </c>
      <c r="R62" s="32">
        <f t="shared" si="39"/>
        <v>-36.899985535788524</v>
      </c>
      <c r="S62" s="32">
        <f t="shared" si="39"/>
        <v>-39.726246972261478</v>
      </c>
      <c r="T62" s="32">
        <f t="shared" si="39"/>
        <v>-42.147803450531953</v>
      </c>
      <c r="U62" s="32">
        <f t="shared" si="39"/>
        <v>-44.820073125968428</v>
      </c>
      <c r="V62" s="32">
        <f t="shared" si="39"/>
        <v>-47.030636089371093</v>
      </c>
      <c r="W62" s="32">
        <f t="shared" si="39"/>
        <v>-49.608111808481112</v>
      </c>
      <c r="X62" s="32">
        <f t="shared" si="39"/>
        <v>-52.061977809572781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7.1231431000301271</v>
      </c>
      <c r="F64" s="32">
        <f t="shared" ref="F64:I64" si="41">IFERROR(((F50/$D50)-1)*100,0)</f>
        <v>13.012736885083708</v>
      </c>
      <c r="G64" s="32">
        <f t="shared" si="41"/>
        <v>19.323027679570572</v>
      </c>
      <c r="H64" s="32">
        <f t="shared" si="41"/>
        <v>26.385041072056815</v>
      </c>
      <c r="I64" s="32">
        <f t="shared" si="41"/>
        <v>34.776727144884624</v>
      </c>
      <c r="J64" s="32">
        <f t="shared" ref="J64:X64" si="42">IFERROR(((J50/$D50)-1)*100,0)</f>
        <v>43.261169182829761</v>
      </c>
      <c r="K64" s="32">
        <f t="shared" si="42"/>
        <v>47.94115684078912</v>
      </c>
      <c r="L64" s="32">
        <f t="shared" si="42"/>
        <v>26.805144579556629</v>
      </c>
      <c r="M64" s="32">
        <f t="shared" si="42"/>
        <v>26.126266043504742</v>
      </c>
      <c r="N64" s="32">
        <f t="shared" si="42"/>
        <v>30.605147810658238</v>
      </c>
      <c r="O64" s="32">
        <f t="shared" si="42"/>
        <v>33.60557564346869</v>
      </c>
      <c r="P64" s="32">
        <f t="shared" si="42"/>
        <v>37.817705570597781</v>
      </c>
      <c r="Q64" s="32">
        <f t="shared" si="42"/>
        <v>42.574867315851584</v>
      </c>
      <c r="R64" s="32">
        <f t="shared" si="42"/>
        <v>47.902642678034702</v>
      </c>
      <c r="S64" s="32">
        <f t="shared" si="42"/>
        <v>54.467979706552569</v>
      </c>
      <c r="T64" s="32">
        <f t="shared" si="42"/>
        <v>61.111271510475888</v>
      </c>
      <c r="U64" s="32">
        <f t="shared" si="42"/>
        <v>71.184670932576438</v>
      </c>
      <c r="V64" s="32">
        <f t="shared" si="42"/>
        <v>77.74670357184857</v>
      </c>
      <c r="W64" s="32">
        <f t="shared" si="42"/>
        <v>83.950624676022571</v>
      </c>
      <c r="X64" s="32">
        <f t="shared" si="42"/>
        <v>93.181939830019104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13.184688825219435</v>
      </c>
      <c r="D67" s="30">
        <f>(D8/D7)*100</f>
        <v>7.1886226901079713</v>
      </c>
      <c r="E67" s="30">
        <f t="shared" ref="E67:X67" si="43">(E8/E7)*100</f>
        <v>7.8389050029060936</v>
      </c>
      <c r="F67" s="30">
        <f t="shared" si="43"/>
        <v>8.4401717934540468</v>
      </c>
      <c r="G67" s="30">
        <f t="shared" si="43"/>
        <v>9.0224990878861071</v>
      </c>
      <c r="H67" s="30">
        <f t="shared" si="43"/>
        <v>9.8419965209808868</v>
      </c>
      <c r="I67" s="30">
        <f t="shared" si="43"/>
        <v>10.634047227206937</v>
      </c>
      <c r="J67" s="30">
        <f t="shared" si="43"/>
        <v>11.535855703813011</v>
      </c>
      <c r="K67" s="30">
        <f t="shared" si="43"/>
        <v>12.515449976549645</v>
      </c>
      <c r="L67" s="30">
        <f t="shared" si="43"/>
        <v>12.915123222502716</v>
      </c>
      <c r="M67" s="30">
        <f t="shared" si="43"/>
        <v>13.123608754541596</v>
      </c>
      <c r="N67" s="30">
        <f t="shared" si="43"/>
        <v>13.41931300256525</v>
      </c>
      <c r="O67" s="30">
        <f t="shared" si="43"/>
        <v>13.762341524777263</v>
      </c>
      <c r="P67" s="30">
        <f t="shared" si="43"/>
        <v>14.127174053744326</v>
      </c>
      <c r="Q67" s="30">
        <f t="shared" si="43"/>
        <v>14.612210329238501</v>
      </c>
      <c r="R67" s="30">
        <f t="shared" si="43"/>
        <v>15.016723476205843</v>
      </c>
      <c r="S67" s="30">
        <f t="shared" si="43"/>
        <v>15.606523381067916</v>
      </c>
      <c r="T67" s="30">
        <f t="shared" si="43"/>
        <v>16.144232472647584</v>
      </c>
      <c r="U67" s="30">
        <f t="shared" si="43"/>
        <v>16.747941290886054</v>
      </c>
      <c r="V67" s="30">
        <f t="shared" si="43"/>
        <v>17.443364697897124</v>
      </c>
      <c r="W67" s="30">
        <f t="shared" si="43"/>
        <v>18.098258480106157</v>
      </c>
      <c r="X67" s="30">
        <f t="shared" si="43"/>
        <v>18.844102640523079</v>
      </c>
    </row>
    <row r="68" spans="1:24" ht="15.75">
      <c r="B68" s="20" t="s">
        <v>38</v>
      </c>
      <c r="C68" s="31">
        <f t="shared" ref="C68:C69" si="44">AVERAGE(D68:X68)</f>
        <v>46.72870195856661</v>
      </c>
      <c r="D68" s="30">
        <f>(D9/D7)*100</f>
        <v>42.395124322548753</v>
      </c>
      <c r="E68" s="30">
        <f t="shared" ref="E68:X68" si="45">(E9/E7)*100</f>
        <v>43.259101998137858</v>
      </c>
      <c r="F68" s="30">
        <f t="shared" si="45"/>
        <v>43.84094463885819</v>
      </c>
      <c r="G68" s="30">
        <f t="shared" si="45"/>
        <v>44.496341693980419</v>
      </c>
      <c r="H68" s="30">
        <f t="shared" si="45"/>
        <v>44.338281608383198</v>
      </c>
      <c r="I68" s="30">
        <f t="shared" si="45"/>
        <v>44.828253930686593</v>
      </c>
      <c r="J68" s="30">
        <f t="shared" si="45"/>
        <v>45.286256246340827</v>
      </c>
      <c r="K68" s="30">
        <f t="shared" si="45"/>
        <v>45.44037700458572</v>
      </c>
      <c r="L68" s="30">
        <f t="shared" si="45"/>
        <v>46.132542745950914</v>
      </c>
      <c r="M68" s="30">
        <f t="shared" si="45"/>
        <v>46.82538394863014</v>
      </c>
      <c r="N68" s="30">
        <f t="shared" si="45"/>
        <v>47.333603994305442</v>
      </c>
      <c r="O68" s="30">
        <f t="shared" si="45"/>
        <v>47.785307169225916</v>
      </c>
      <c r="P68" s="30">
        <f t="shared" si="45"/>
        <v>48.196499079702107</v>
      </c>
      <c r="Q68" s="30">
        <f t="shared" si="45"/>
        <v>47.813958970342945</v>
      </c>
      <c r="R68" s="30">
        <f t="shared" si="45"/>
        <v>48.066459955912372</v>
      </c>
      <c r="S68" s="30">
        <f t="shared" si="45"/>
        <v>48.608799827181251</v>
      </c>
      <c r="T68" s="30">
        <f t="shared" si="45"/>
        <v>48.900225870502211</v>
      </c>
      <c r="U68" s="30">
        <f t="shared" si="45"/>
        <v>49.166774148965366</v>
      </c>
      <c r="V68" s="30">
        <f t="shared" si="45"/>
        <v>49.349585735757231</v>
      </c>
      <c r="W68" s="30">
        <f t="shared" si="45"/>
        <v>49.544343648902299</v>
      </c>
      <c r="X68" s="30">
        <f t="shared" si="45"/>
        <v>49.694574590998968</v>
      </c>
    </row>
    <row r="69" spans="1:24" ht="15.75">
      <c r="B69" s="20" t="s">
        <v>10</v>
      </c>
      <c r="C69" s="31">
        <f t="shared" si="44"/>
        <v>40.086609216213958</v>
      </c>
      <c r="D69" s="30">
        <f t="shared" ref="D69:X69" si="46">(D10/D7)*100</f>
        <v>50.416252987343277</v>
      </c>
      <c r="E69" s="30">
        <f t="shared" si="46"/>
        <v>48.901992998956054</v>
      </c>
      <c r="F69" s="30">
        <f t="shared" si="46"/>
        <v>47.718883567687762</v>
      </c>
      <c r="G69" s="30">
        <f t="shared" si="46"/>
        <v>46.481159218133477</v>
      </c>
      <c r="H69" s="30">
        <f t="shared" si="46"/>
        <v>45.819721870635924</v>
      </c>
      <c r="I69" s="30">
        <f t="shared" si="46"/>
        <v>44.537698842106479</v>
      </c>
      <c r="J69" s="30">
        <f t="shared" si="46"/>
        <v>43.17788804984616</v>
      </c>
      <c r="K69" s="30">
        <f t="shared" si="46"/>
        <v>42.044173018864626</v>
      </c>
      <c r="L69" s="30">
        <f t="shared" si="46"/>
        <v>40.952334031546364</v>
      </c>
      <c r="M69" s="30">
        <f t="shared" si="46"/>
        <v>40.051007296828253</v>
      </c>
      <c r="N69" s="30">
        <f t="shared" si="46"/>
        <v>39.247083003129326</v>
      </c>
      <c r="O69" s="30">
        <f t="shared" si="46"/>
        <v>38.452351305996814</v>
      </c>
      <c r="P69" s="30">
        <f t="shared" si="46"/>
        <v>37.676326866553573</v>
      </c>
      <c r="Q69" s="30">
        <f t="shared" si="46"/>
        <v>37.573830700418554</v>
      </c>
      <c r="R69" s="30">
        <f t="shared" si="46"/>
        <v>36.916816567881774</v>
      </c>
      <c r="S69" s="30">
        <f t="shared" si="46"/>
        <v>35.784676791750826</v>
      </c>
      <c r="T69" s="30">
        <f t="shared" si="46"/>
        <v>34.955541656850201</v>
      </c>
      <c r="U69" s="30">
        <f t="shared" si="46"/>
        <v>34.085284560148587</v>
      </c>
      <c r="V69" s="30">
        <f t="shared" si="46"/>
        <v>33.207049566345646</v>
      </c>
      <c r="W69" s="30">
        <f t="shared" si="46"/>
        <v>32.357397870991548</v>
      </c>
      <c r="X69" s="30">
        <f t="shared" si="46"/>
        <v>31.461322768477949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18.075024794290812</v>
      </c>
      <c r="D72" s="30">
        <f>(D13/D$10)*100</f>
        <v>15.526789009759904</v>
      </c>
      <c r="E72" s="30">
        <f t="shared" ref="E72:X72" si="47">(E13/E$10)*100</f>
        <v>14.644483647771873</v>
      </c>
      <c r="F72" s="30">
        <f t="shared" si="47"/>
        <v>14.761730492984821</v>
      </c>
      <c r="G72" s="30">
        <f t="shared" si="47"/>
        <v>15.140664736927206</v>
      </c>
      <c r="H72" s="30">
        <f t="shared" si="47"/>
        <v>15.310988527173988</v>
      </c>
      <c r="I72" s="30">
        <f t="shared" si="47"/>
        <v>15.568789726102667</v>
      </c>
      <c r="J72" s="30">
        <f t="shared" si="47"/>
        <v>15.761568305414631</v>
      </c>
      <c r="K72" s="30">
        <f t="shared" si="47"/>
        <v>16.144481215881886</v>
      </c>
      <c r="L72" s="30">
        <f t="shared" si="47"/>
        <v>16.422099487570524</v>
      </c>
      <c r="M72" s="30">
        <f t="shared" si="47"/>
        <v>16.967509271683962</v>
      </c>
      <c r="N72" s="30">
        <f t="shared" si="47"/>
        <v>17.761580009032997</v>
      </c>
      <c r="O72" s="30">
        <f t="shared" si="47"/>
        <v>18.143082672502931</v>
      </c>
      <c r="P72" s="30">
        <f t="shared" si="47"/>
        <v>18.517545257067731</v>
      </c>
      <c r="Q72" s="30">
        <f t="shared" si="47"/>
        <v>19.52154111146535</v>
      </c>
      <c r="R72" s="30">
        <f t="shared" si="47"/>
        <v>20.474009180378619</v>
      </c>
      <c r="S72" s="30">
        <f t="shared" si="47"/>
        <v>19.885492139496577</v>
      </c>
      <c r="T72" s="30">
        <f t="shared" si="47"/>
        <v>20.48187552141431</v>
      </c>
      <c r="U72" s="30">
        <f t="shared" si="47"/>
        <v>21.045909654711352</v>
      </c>
      <c r="V72" s="30">
        <f t="shared" si="47"/>
        <v>21.688809378008482</v>
      </c>
      <c r="W72" s="30">
        <f t="shared" si="47"/>
        <v>22.554327626932629</v>
      </c>
      <c r="X72" s="30">
        <f t="shared" si="47"/>
        <v>23.252243707824533</v>
      </c>
    </row>
    <row r="73" spans="1:24" ht="15.75">
      <c r="A73" s="36"/>
      <c r="B73" s="10" t="s">
        <v>11</v>
      </c>
      <c r="C73" s="31">
        <f>AVERAGE(D73:X73)</f>
        <v>61.26487226337256</v>
      </c>
      <c r="D73" s="30">
        <f>(D16/D$10)*100</f>
        <v>61.146200869502465</v>
      </c>
      <c r="E73" s="30">
        <f t="shared" ref="E73:X73" si="48">(E16/E$10)*100</f>
        <v>61.90390264983845</v>
      </c>
      <c r="F73" s="30">
        <f t="shared" si="48"/>
        <v>61.941208306955353</v>
      </c>
      <c r="G73" s="30">
        <f>(G16/G$10)*100</f>
        <v>61.799554433696656</v>
      </c>
      <c r="H73" s="30">
        <f t="shared" si="48"/>
        <v>61.826653672021791</v>
      </c>
      <c r="I73" s="30">
        <f t="shared" si="48"/>
        <v>61.802117841283767</v>
      </c>
      <c r="J73" s="30">
        <f t="shared" si="48"/>
        <v>61.849686818887598</v>
      </c>
      <c r="K73" s="30">
        <f t="shared" si="48"/>
        <v>61.761822594668949</v>
      </c>
      <c r="L73" s="30">
        <f t="shared" si="48"/>
        <v>61.760142676628071</v>
      </c>
      <c r="M73" s="30">
        <f t="shared" si="48"/>
        <v>61.578620023523357</v>
      </c>
      <c r="N73" s="30">
        <f t="shared" si="48"/>
        <v>61.201597451104853</v>
      </c>
      <c r="O73" s="30">
        <f t="shared" si="48"/>
        <v>61.197505319825218</v>
      </c>
      <c r="P73" s="30">
        <f t="shared" si="48"/>
        <v>61.205244820534453</v>
      </c>
      <c r="Q73" s="30">
        <f t="shared" si="48"/>
        <v>60.744660077779081</v>
      </c>
      <c r="R73" s="30">
        <f t="shared" si="48"/>
        <v>60.32208097381789</v>
      </c>
      <c r="S73" s="30">
        <f t="shared" si="48"/>
        <v>61.094205902584406</v>
      </c>
      <c r="T73" s="30">
        <f t="shared" si="48"/>
        <v>60.956855112125993</v>
      </c>
      <c r="U73" s="30">
        <f t="shared" si="48"/>
        <v>60.870377653380878</v>
      </c>
      <c r="V73" s="30">
        <f t="shared" si="48"/>
        <v>60.732473225137781</v>
      </c>
      <c r="W73" s="30">
        <f t="shared" si="48"/>
        <v>60.472809522318762</v>
      </c>
      <c r="X73" s="30">
        <f t="shared" si="48"/>
        <v>60.394597585207656</v>
      </c>
    </row>
    <row r="74" spans="1:24" ht="15.75">
      <c r="A74" s="36"/>
      <c r="B74" s="10" t="s">
        <v>12</v>
      </c>
      <c r="C74" s="31">
        <f>AVERAGE(D74:X74)</f>
        <v>19.678790280636122</v>
      </c>
      <c r="D74" s="30">
        <f>(D19/D$10)*100</f>
        <v>22.281652911803405</v>
      </c>
      <c r="E74" s="30">
        <f t="shared" ref="E74:X74" si="49">(E19/E$10)*100</f>
        <v>22.388442092231859</v>
      </c>
      <c r="F74" s="30">
        <f t="shared" si="49"/>
        <v>22.231027587876351</v>
      </c>
      <c r="G74" s="30">
        <f t="shared" si="49"/>
        <v>21.993679286438777</v>
      </c>
      <c r="H74" s="30">
        <f t="shared" si="49"/>
        <v>21.79477902829835</v>
      </c>
      <c r="I74" s="30">
        <f t="shared" si="49"/>
        <v>21.564429661917757</v>
      </c>
      <c r="J74" s="30">
        <f t="shared" si="49"/>
        <v>21.326297390662077</v>
      </c>
      <c r="K74" s="30">
        <f t="shared" si="49"/>
        <v>21.035886335990977</v>
      </c>
      <c r="L74" s="30">
        <f t="shared" si="49"/>
        <v>20.76834464290981</v>
      </c>
      <c r="M74" s="30">
        <f t="shared" si="49"/>
        <v>20.416333598114438</v>
      </c>
      <c r="N74" s="30">
        <f t="shared" si="49"/>
        <v>20.018024453516151</v>
      </c>
      <c r="O74" s="30">
        <f t="shared" si="49"/>
        <v>19.661539615671188</v>
      </c>
      <c r="P74" s="30">
        <f t="shared" si="49"/>
        <v>19.301754619338197</v>
      </c>
      <c r="Q74" s="30">
        <f t="shared" si="49"/>
        <v>18.78724308920928</v>
      </c>
      <c r="R74" s="30">
        <f t="shared" si="49"/>
        <v>18.28097206372971</v>
      </c>
      <c r="S74" s="30">
        <f t="shared" si="49"/>
        <v>18.109421427483909</v>
      </c>
      <c r="T74" s="30">
        <f t="shared" si="49"/>
        <v>17.667712565473572</v>
      </c>
      <c r="U74" s="30">
        <f t="shared" si="49"/>
        <v>17.212162421773343</v>
      </c>
      <c r="V74" s="30">
        <f t="shared" si="49"/>
        <v>16.724050253293914</v>
      </c>
      <c r="W74" s="30">
        <f t="shared" si="49"/>
        <v>16.143975985756299</v>
      </c>
      <c r="X74" s="30">
        <f t="shared" si="49"/>
        <v>15.546866861869141</v>
      </c>
    </row>
    <row r="75" spans="1:24" ht="15.75">
      <c r="A75" s="36"/>
      <c r="B75" s="10" t="s">
        <v>16</v>
      </c>
      <c r="C75" s="31">
        <f>AVERAGE(D75:X75)</f>
        <v>0.98131266170052778</v>
      </c>
      <c r="D75" s="35">
        <f>(D23/D$10)*100</f>
        <v>1.0453572089342236</v>
      </c>
      <c r="E75" s="35">
        <f t="shared" ref="E75:X75" si="50">(E23/E$10)*100</f>
        <v>1.0631716101578155</v>
      </c>
      <c r="F75" s="35">
        <f t="shared" si="50"/>
        <v>1.0660336121834721</v>
      </c>
      <c r="G75" s="35">
        <f t="shared" si="50"/>
        <v>1.0661015429373615</v>
      </c>
      <c r="H75" s="35">
        <f t="shared" si="50"/>
        <v>1.0675787725058572</v>
      </c>
      <c r="I75" s="35">
        <f t="shared" si="50"/>
        <v>1.0646627706958134</v>
      </c>
      <c r="J75" s="35">
        <f t="shared" si="50"/>
        <v>1.0624474850357017</v>
      </c>
      <c r="K75" s="35">
        <f t="shared" si="50"/>
        <v>1.0578098534581946</v>
      </c>
      <c r="L75" s="35">
        <f t="shared" si="50"/>
        <v>1.0494131928916013</v>
      </c>
      <c r="M75" s="35">
        <f t="shared" si="50"/>
        <v>1.0375371066782344</v>
      </c>
      <c r="N75" s="35">
        <f t="shared" si="50"/>
        <v>1.018798086346</v>
      </c>
      <c r="O75" s="35">
        <f t="shared" si="50"/>
        <v>0.99787239200067235</v>
      </c>
      <c r="P75" s="35">
        <f t="shared" si="50"/>
        <v>0.97545530305961492</v>
      </c>
      <c r="Q75" s="35">
        <f t="shared" si="50"/>
        <v>0.94655572154628964</v>
      </c>
      <c r="R75" s="35">
        <f t="shared" si="50"/>
        <v>0.92293778207378874</v>
      </c>
      <c r="S75" s="35">
        <f t="shared" si="50"/>
        <v>0.91088053043511552</v>
      </c>
      <c r="T75" s="35">
        <f t="shared" si="50"/>
        <v>0.89355680098611778</v>
      </c>
      <c r="U75" s="35">
        <f t="shared" si="50"/>
        <v>0.87155027013441932</v>
      </c>
      <c r="V75" s="35">
        <f t="shared" si="50"/>
        <v>0.85466714355981777</v>
      </c>
      <c r="W75" s="35">
        <f t="shared" si="50"/>
        <v>0.82888686499230546</v>
      </c>
      <c r="X75" s="35">
        <f t="shared" si="50"/>
        <v>0.80629184509866414</v>
      </c>
    </row>
    <row r="76" spans="1:24">
      <c r="C76" s="31"/>
    </row>
    <row r="147" spans="4:24">
      <c r="D147">
        <v>36848422131.466682</v>
      </c>
      <c r="E147">
        <v>41602424607.007507</v>
      </c>
      <c r="F147">
        <v>43093450246.844353</v>
      </c>
      <c r="G147">
        <v>45937688989.597389</v>
      </c>
      <c r="H147">
        <v>52256923855.624519</v>
      </c>
      <c r="I147">
        <v>59569999132.136642</v>
      </c>
      <c r="J147">
        <v>68216675727.464844</v>
      </c>
      <c r="K147">
        <v>74060987389.334946</v>
      </c>
      <c r="L147">
        <v>49615163532.500999</v>
      </c>
      <c r="M147">
        <v>41494824818.565712</v>
      </c>
      <c r="N147">
        <v>47380480241.512009</v>
      </c>
      <c r="O147">
        <v>50456642995.066231</v>
      </c>
      <c r="P147">
        <v>52825296043.707863</v>
      </c>
      <c r="Q147">
        <v>53142418257.058929</v>
      </c>
      <c r="R147">
        <v>60945469218.125549</v>
      </c>
      <c r="S147">
        <v>67580778811.732063</v>
      </c>
      <c r="T147">
        <v>69335641945.239426</v>
      </c>
      <c r="U147">
        <v>75800538493.939499</v>
      </c>
      <c r="V147">
        <v>84810141154.322739</v>
      </c>
      <c r="W147">
        <v>87605762810.931931</v>
      </c>
      <c r="X147">
        <v>95049762386.068253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Wealth_IDN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2014-12-03T13:23:52Z</dcterms:modified>
</cp:coreProperties>
</file>