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IRL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<sst xmlns="http://schemas.openxmlformats.org/spreadsheetml/2006/main" count="95" uniqueCount="65">
  <si>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</si>
  <si>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</si>
  <si>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</si>
  <si>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</si>
  <si>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</si>
  <si>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</si>
  <si>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</si>
  <si>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</si>
  <si>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</si>
  <si>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</si>
  <si>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</si>
  <si>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</si>
  <si>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</si>
  <si>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</si>
  <si>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</si>
  <si>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</si>
  <si>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</si>
  <si>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</si>
  <si>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</si>
  <si>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</si>
  <si>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</si>
  <si>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</si>
  <si>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</si>
  <si>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</si>
  <si>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</si>
  <si>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</si>
  <si>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</si>
  <si>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</si>
  <si>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</si>
  <si>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</si>
  <si>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</si>
  <si>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</si>
  <si>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</si>
  <si>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</si>
  <si>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</si>
  <si>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</si>
  <si>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</si>
  <si>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</si>
  <si>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</si>
  <si>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</si>
  <si>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</si>
  <si>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</si>
  <si>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</si>
  <si>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</si>
  <si>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</si>
  <si>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</si>
  <si>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</si>
  <si>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</si>
  <si>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</si>
  <si>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</si>
  <si>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</si>
  <si>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</si>
  <si>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</si>
  <si>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</si>
  <si>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</si>
  <si>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</si>
  <si>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</si>
  <si>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</si>
  <si>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</si>
  <si>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</si>
  <si>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</si>
  <si>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</si>
  <si>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</si>
  <si>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Ireland</t>
  </si>
  <si>
    <t>IRL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</si>
</sst>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Wealth_IRL!$B$54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Wealth_IRL!$D$52:$X$52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2.1277076426736929</c:v>
                </c:pt>
                <c:pt idx="2">
                  <c:v>3.889163473283852</c:v>
                </c:pt>
                <c:pt idx="3">
                  <c:v>5.1880111327885503</c:v>
                </c:pt>
                <c:pt idx="4">
                  <c:v>6.9870669197109159</c:v>
                </c:pt>
                <c:pt idx="5">
                  <c:v>9.485244241878954</c:v>
                </c:pt>
                <c:pt idx="6">
                  <c:v>12.928586665951801</c:v>
                </c:pt>
                <c:pt idx="7">
                  <c:v>17.425081862772451</c:v>
                </c:pt>
                <c:pt idx="8">
                  <c:v>22.746878021623363</c:v>
                </c:pt>
                <c:pt idx="9">
                  <c:v>28.927118171121723</c:v>
                </c:pt>
                <c:pt idx="10">
                  <c:v>35.116949080496141</c:v>
                </c:pt>
                <c:pt idx="11">
                  <c:v>40.517941229098334</c:v>
                </c:pt>
                <c:pt idx="12">
                  <c:v>45.471244965258336</c:v>
                </c:pt>
                <c:pt idx="13">
                  <c:v>50.602367154662844</c:v>
                </c:pt>
                <c:pt idx="14">
                  <c:v>56.488716293878547</c:v>
                </c:pt>
                <c:pt idx="15">
                  <c:v>64.036098777939188</c:v>
                </c:pt>
                <c:pt idx="16">
                  <c:v>71.799671590472443</c:v>
                </c:pt>
                <c:pt idx="17">
                  <c:v>79.43887340392331</c:v>
                </c:pt>
                <c:pt idx="18">
                  <c:v>84.887020183805788</c:v>
                </c:pt>
                <c:pt idx="19">
                  <c:v>85.685121716504355</c:v>
                </c:pt>
                <c:pt idx="20" formatCode="_(* #,##0.0000_);_(* \(#,##0.0000\);_(* &quot;-&quot;??_);_(@_)">
                  <c:v>83.782143107122025</c:v>
                </c:pt>
              </c:numCache>
            </c:numRef>
          </c:val>
        </c:ser>
        <c:ser>
          <c:idx val="1"/>
          <c:order val="1"/>
          <c:tx>
            <c:strRef>
              <c:f>Wealth_IRL!$B$55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Wealth_IRL!$D$52:$X$52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1.5952410261632854</c:v>
                </c:pt>
                <c:pt idx="2">
                  <c:v>1.9894655608659662</c:v>
                </c:pt>
                <c:pt idx="3">
                  <c:v>3.4726195356026945</c:v>
                </c:pt>
                <c:pt idx="4">
                  <c:v>4.9865813315310037</c:v>
                </c:pt>
                <c:pt idx="5">
                  <c:v>6.0261190969302714</c:v>
                </c:pt>
                <c:pt idx="6">
                  <c:v>8.279693735940219</c:v>
                </c:pt>
                <c:pt idx="7">
                  <c:v>9.2778198392188926</c:v>
                </c:pt>
                <c:pt idx="8">
                  <c:v>11.369600366337318</c:v>
                </c:pt>
                <c:pt idx="9">
                  <c:v>13.478555337385245</c:v>
                </c:pt>
                <c:pt idx="10">
                  <c:v>14.870002038088437</c:v>
                </c:pt>
                <c:pt idx="11">
                  <c:v>16.860077091380465</c:v>
                </c:pt>
                <c:pt idx="12">
                  <c:v>18.767732992837939</c:v>
                </c:pt>
                <c:pt idx="13">
                  <c:v>20.004392988428023</c:v>
                </c:pt>
                <c:pt idx="14">
                  <c:v>21.330524864792611</c:v>
                </c:pt>
                <c:pt idx="15">
                  <c:v>23.219571646232072</c:v>
                </c:pt>
                <c:pt idx="16">
                  <c:v>24.329530206421413</c:v>
                </c:pt>
                <c:pt idx="17">
                  <c:v>25.213800639006422</c:v>
                </c:pt>
                <c:pt idx="18">
                  <c:v>25.355333437001871</c:v>
                </c:pt>
                <c:pt idx="19">
                  <c:v>21.542079183802777</c:v>
                </c:pt>
                <c:pt idx="20">
                  <c:v>21.652213016745669</c:v>
                </c:pt>
              </c:numCache>
            </c:numRef>
          </c:val>
        </c:ser>
        <c:ser>
          <c:idx val="2"/>
          <c:order val="2"/>
          <c:tx>
            <c:strRef>
              <c:f>Wealth_IRL!$B$56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Wealth_IRL!$D$52:$X$52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-20.342672131910522</c:v>
                </c:pt>
                <c:pt idx="2">
                  <c:v>-21.286860237210092</c:v>
                </c:pt>
                <c:pt idx="3">
                  <c:v>-22.024707707188206</c:v>
                </c:pt>
                <c:pt idx="4">
                  <c:v>-22.928586551931097</c:v>
                </c:pt>
                <c:pt idx="5">
                  <c:v>-23.686409587202174</c:v>
                </c:pt>
                <c:pt idx="6">
                  <c:v>-25.247295074873001</c:v>
                </c:pt>
                <c:pt idx="7">
                  <c:v>-24.65149377394793</c:v>
                </c:pt>
                <c:pt idx="8">
                  <c:v>-25.795121616111583</c:v>
                </c:pt>
                <c:pt idx="9">
                  <c:v>-26.779906360995575</c:v>
                </c:pt>
                <c:pt idx="10">
                  <c:v>-28.034171410604504</c:v>
                </c:pt>
                <c:pt idx="11">
                  <c:v>-29.339523094818986</c:v>
                </c:pt>
                <c:pt idx="12">
                  <c:v>-31.260059085059268</c:v>
                </c:pt>
                <c:pt idx="13">
                  <c:v>-32.718422436393894</c:v>
                </c:pt>
                <c:pt idx="14">
                  <c:v>-35.033132488503881</c:v>
                </c:pt>
                <c:pt idx="15">
                  <c:v>-36.338056619639673</c:v>
                </c:pt>
                <c:pt idx="16">
                  <c:v>-38.069587283134929</c:v>
                </c:pt>
                <c:pt idx="17">
                  <c:v>-38.897640248125867</c:v>
                </c:pt>
                <c:pt idx="18">
                  <c:v>-40.889220563268516</c:v>
                </c:pt>
                <c:pt idx="19">
                  <c:v>-41.932093774019549</c:v>
                </c:pt>
                <c:pt idx="20">
                  <c:v>-37.812817556604564</c:v>
                </c:pt>
              </c:numCache>
            </c:numRef>
          </c:val>
        </c:ser>
        <c:ser>
          <c:idx val="4"/>
          <c:order val="3"/>
          <c:tx>
            <c:strRef>
              <c:f>Wealth_IRL!$B$53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Wealth_IRL!$D$52:$X$52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0.95265000347295459</c:v>
                </c:pt>
                <c:pt idx="2">
                  <c:v>1.6392239163714573</c:v>
                </c:pt>
                <c:pt idx="3">
                  <c:v>2.9981491311364294</c:v>
                </c:pt>
                <c:pt idx="4">
                  <c:v>4.4975295957168759</c:v>
                </c:pt>
                <c:pt idx="5">
                  <c:v>5.8359124650473548</c:v>
                </c:pt>
                <c:pt idx="6">
                  <c:v>8.2502991494373568</c:v>
                </c:pt>
                <c:pt idx="7">
                  <c:v>10.103216100600566</c:v>
                </c:pt>
                <c:pt idx="8">
                  <c:v>12.883062246095589</c:v>
                </c:pt>
                <c:pt idx="9">
                  <c:v>15.89405949335676</c:v>
                </c:pt>
                <c:pt idx="10">
                  <c:v>18.383985712566453</c:v>
                </c:pt>
                <c:pt idx="11">
                  <c:v>21.104942756127933</c:v>
                </c:pt>
                <c:pt idx="12">
                  <c:v>23.633929612522465</c:v>
                </c:pt>
                <c:pt idx="13">
                  <c:v>25.742791575326663</c:v>
                </c:pt>
                <c:pt idx="14">
                  <c:v>28.073093442289565</c:v>
                </c:pt>
                <c:pt idx="15">
                  <c:v>31.254868477136789</c:v>
                </c:pt>
                <c:pt idx="16">
                  <c:v>33.91723406875311</c:v>
                </c:pt>
                <c:pt idx="17">
                  <c:v>36.418961519126647</c:v>
                </c:pt>
                <c:pt idx="18">
                  <c:v>37.803324227622184</c:v>
                </c:pt>
                <c:pt idx="19">
                  <c:v>35.233390063272239</c:v>
                </c:pt>
                <c:pt idx="20">
                  <c:v>34.985067828780679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Wealth_IRL!$D$64:$X$64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1.4583525872719161</c:v>
                </c:pt>
                <c:pt idx="2">
                  <c:v>4.743545120585857</c:v>
                </c:pt>
                <c:pt idx="3">
                  <c:v>6.6665735910435009</c:v>
                </c:pt>
                <c:pt idx="4">
                  <c:v>12.301920460231575</c:v>
                </c:pt>
                <c:pt idx="5">
                  <c:v>22.247248806711717</c:v>
                </c:pt>
                <c:pt idx="6">
                  <c:v>30.541913938455</c:v>
                </c:pt>
                <c:pt idx="7">
                  <c:v>43.554437950396327</c:v>
                </c:pt>
                <c:pt idx="8">
                  <c:v>53.214855931851091</c:v>
                </c:pt>
                <c:pt idx="9">
                  <c:v>66.420314004534504</c:v>
                </c:pt>
                <c:pt idx="10">
                  <c:v>79.366525393901966</c:v>
                </c:pt>
                <c:pt idx="11">
                  <c:v>84.946390916476048</c:v>
                </c:pt>
                <c:pt idx="12">
                  <c:v>92.327782443941601</c:v>
                </c:pt>
                <c:pt idx="13">
                  <c:v>96.595094164111586</c:v>
                </c:pt>
                <c:pt idx="14">
                  <c:v>101.67697192784755</c:v>
                </c:pt>
                <c:pt idx="15">
                  <c:v>108.74847886738111</c:v>
                </c:pt>
                <c:pt idx="16">
                  <c:v>116.27946631444721</c:v>
                </c:pt>
                <c:pt idx="17">
                  <c:v>124.0509915245981</c:v>
                </c:pt>
                <c:pt idx="18">
                  <c:v>114.31516934678055</c:v>
                </c:pt>
                <c:pt idx="19">
                  <c:v>96.645222457832773</c:v>
                </c:pt>
                <c:pt idx="20">
                  <c:v>93.272607054024249</c:v>
                </c:pt>
              </c:numCache>
            </c:numRef>
          </c:val>
        </c:ser>
        <c:marker val="1"/>
        <c:axId val="73612288"/>
        <c:axId val="73622272"/>
      </c:lineChart>
      <c:catAx>
        <c:axId val="7361228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622272"/>
        <c:crosses val="autoZero"/>
        <c:auto val="1"/>
        <c:lblAlgn val="ctr"/>
        <c:lblOffset val="100"/>
      </c:catAx>
      <c:valAx>
        <c:axId val="7362227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61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Wealth_IRL!$B$40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Wealth_IRL!$D$38:$X$38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Wealth_IRL!$D$40:$X$40</c:f>
              <c:numCache>
                <c:formatCode>_(* #,##0_);_(* \(#,##0\);_(* "-"??_);_(@_)</c:formatCode>
                <c:ptCount val="21"/>
                <c:pt idx="0">
                  <c:v>79267.522642407523</c:v>
                </c:pt>
                <c:pt idx="1">
                  <c:v>80954.103779828132</c:v>
                </c:pt>
                <c:pt idx="2">
                  <c:v>82350.366179193035</c:v>
                </c:pt>
                <c:pt idx="3">
                  <c:v>83379.930541781316</c:v>
                </c:pt>
                <c:pt idx="4">
                  <c:v>84805.997495029544</c:v>
                </c:pt>
                <c:pt idx="5">
                  <c:v>86786.240769526572</c:v>
                </c:pt>
                <c:pt idx="6">
                  <c:v>89515.693005184148</c:v>
                </c:pt>
                <c:pt idx="7">
                  <c:v>93079.95335343873</c:v>
                </c:pt>
                <c:pt idx="8">
                  <c:v>97298.409328638649</c:v>
                </c:pt>
                <c:pt idx="9">
                  <c:v>102197.33258849742</c:v>
                </c:pt>
                <c:pt idx="10">
                  <c:v>107103.85820611252</c:v>
                </c:pt>
                <c:pt idx="11">
                  <c:v>111385.09088042041</c:v>
                </c:pt>
                <c:pt idx="12">
                  <c:v>115311.45204102827</c:v>
                </c:pt>
                <c:pt idx="13">
                  <c:v>119378.76548432407</c:v>
                </c:pt>
                <c:pt idx="14">
                  <c:v>124044.72862106304</c:v>
                </c:pt>
                <c:pt idx="15">
                  <c:v>130027.35174052491</c:v>
                </c:pt>
                <c:pt idx="16">
                  <c:v>136181.34357755951</c:v>
                </c:pt>
                <c:pt idx="17">
                  <c:v>142236.74960473587</c:v>
                </c:pt>
                <c:pt idx="18">
                  <c:v>146555.36058707081</c:v>
                </c:pt>
                <c:pt idx="19">
                  <c:v>147187.99590021206</c:v>
                </c:pt>
                <c:pt idx="20">
                  <c:v>145679.55190013975</c:v>
                </c:pt>
              </c:numCache>
            </c:numRef>
          </c:val>
        </c:ser>
        <c:ser>
          <c:idx val="1"/>
          <c:order val="1"/>
          <c:tx>
            <c:strRef>
              <c:f>Wealth_IRL!$B$41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Wealth_IRL!$D$38:$X$38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Wealth_IRL!$D$41:$X$41</c:f>
              <c:numCache>
                <c:formatCode>General</c:formatCode>
                <c:ptCount val="21"/>
                <c:pt idx="0">
                  <c:v>228571.48246222304</c:v>
                </c:pt>
                <c:pt idx="1">
                  <c:v>232217.74852457002</c:v>
                </c:pt>
                <c:pt idx="2">
                  <c:v>233118.83338776976</c:v>
                </c:pt>
                <c:pt idx="3">
                  <c:v>236508.90041502289</c:v>
                </c:pt>
                <c:pt idx="4">
                  <c:v>239969.38533588793</c:v>
                </c:pt>
                <c:pt idx="5">
                  <c:v>242345.47221701569</c:v>
                </c:pt>
                <c:pt idx="6">
                  <c:v>247496.5011777934</c:v>
                </c:pt>
                <c:pt idx="7">
                  <c:v>249777.93280889987</c:v>
                </c:pt>
                <c:pt idx="8">
                  <c:v>254559.14656959058</c:v>
                </c:pt>
                <c:pt idx="9">
                  <c:v>259379.6162113756</c:v>
                </c:pt>
                <c:pt idx="10">
                  <c:v>262560.06656284456</c:v>
                </c:pt>
                <c:pt idx="11">
                  <c:v>267108.81061426504</c:v>
                </c:pt>
                <c:pt idx="12">
                  <c:v>271469.16798850446</c:v>
                </c:pt>
                <c:pt idx="13">
                  <c:v>274295.82007344195</c:v>
                </c:pt>
                <c:pt idx="14">
                  <c:v>277326.97936265258</c:v>
                </c:pt>
                <c:pt idx="15">
                  <c:v>281644.80159539368</c:v>
                </c:pt>
                <c:pt idx="16">
                  <c:v>284181.8503311348</c:v>
                </c:pt>
                <c:pt idx="17">
                  <c:v>286203.04036786949</c:v>
                </c:pt>
                <c:pt idx="18">
                  <c:v>286526.54398241796</c:v>
                </c:pt>
                <c:pt idx="19">
                  <c:v>277810.53220582701</c:v>
                </c:pt>
                <c:pt idx="20">
                  <c:v>278062.26674047706</c:v>
                </c:pt>
              </c:numCache>
            </c:numRef>
          </c:val>
        </c:ser>
        <c:ser>
          <c:idx val="2"/>
          <c:order val="2"/>
          <c:tx>
            <c:strRef>
              <c:f>Wealth_IRL!$B$42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Wealth_IRL!$D$38:$X$38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Wealth_IRL!$D$42:$X$42</c:f>
              <c:numCache>
                <c:formatCode>_(* #,##0_);_(* \(#,##0\);_(* "-"??_);_(@_)</c:formatCode>
                <c:ptCount val="21"/>
                <c:pt idx="0">
                  <c:v>11271.108704944321</c:v>
                </c:pt>
                <c:pt idx="1">
                  <c:v>8978.2640154662713</c:v>
                </c:pt>
                <c:pt idx="2">
                  <c:v>8871.843547738803</c:v>
                </c:pt>
                <c:pt idx="3">
                  <c:v>8788.6799573208882</c:v>
                </c:pt>
                <c:pt idx="4">
                  <c:v>8686.802790168922</c:v>
                </c:pt>
                <c:pt idx="5">
                  <c:v>8601.3877320724114</c:v>
                </c:pt>
                <c:pt idx="6">
                  <c:v>8425.4586319973314</c:v>
                </c:pt>
                <c:pt idx="7">
                  <c:v>8492.6120442900683</c:v>
                </c:pt>
                <c:pt idx="8">
                  <c:v>8363.7125070197944</c:v>
                </c:pt>
                <c:pt idx="9">
                  <c:v>8252.7163479142109</c:v>
                </c:pt>
                <c:pt idx="10">
                  <c:v>8111.3467707246655</c:v>
                </c:pt>
                <c:pt idx="11">
                  <c:v>7964.2191634150286</c:v>
                </c:pt>
                <c:pt idx="12">
                  <c:v>7747.7534642374685</c:v>
                </c:pt>
                <c:pt idx="13">
                  <c:v>7583.3797455954737</c:v>
                </c:pt>
                <c:pt idx="14">
                  <c:v>7322.486259417883</c:v>
                </c:pt>
                <c:pt idx="15">
                  <c:v>7175.4068420805179</c:v>
                </c:pt>
                <c:pt idx="16">
                  <c:v>6980.2441387385243</c:v>
                </c:pt>
                <c:pt idx="17">
                  <c:v>6886.9133889198811</c:v>
                </c:pt>
                <c:pt idx="18">
                  <c:v>6662.4402066538805</c:v>
                </c:pt>
                <c:pt idx="19">
                  <c:v>6544.8968334153878</c:v>
                </c:pt>
                <c:pt idx="20">
                  <c:v>7009.1849337371495</c:v>
                </c:pt>
              </c:numCache>
            </c:numRef>
          </c:val>
        </c:ser>
        <c:overlap val="100"/>
        <c:axId val="77145600"/>
        <c:axId val="77147136"/>
      </c:barChart>
      <c:catAx>
        <c:axId val="771456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147136"/>
        <c:crosses val="autoZero"/>
        <c:auto val="1"/>
        <c:lblAlgn val="ctr"/>
        <c:lblOffset val="100"/>
      </c:catAx>
      <c:valAx>
        <c:axId val="771471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14560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Wealth_IRL!$B$67:$B$69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Wealth_IRL!$C$67:$C$69</c:f>
              <c:numCache>
                <c:formatCode>_(* #,##0_);_(* \(#,##0\);_(* "-"??_);_(@_)</c:formatCode>
                <c:ptCount val="3"/>
                <c:pt idx="0">
                  <c:v>28.67854207206916</c:v>
                </c:pt>
                <c:pt idx="1">
                  <c:v>69.143817080009399</c:v>
                </c:pt>
                <c:pt idx="2">
                  <c:v>2.177640847921432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Wealth_IRL!$B$72:$B$75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Wealth_IRL!$C$72:$C$75</c:f>
              <c:numCache>
                <c:formatCode>_(* #,##0_);_(* \(#,##0\);_(* "-"??_);_(@_)</c:formatCode>
                <c:ptCount val="4"/>
                <c:pt idx="0">
                  <c:v>94.174975917087153</c:v>
                </c:pt>
                <c:pt idx="1">
                  <c:v>2.1357384487388655</c:v>
                </c:pt>
                <c:pt idx="2">
                  <c:v>1.901797934650705</c:v>
                </c:pt>
                <c:pt idx="3">
                  <c:v>1.7874876995232836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1126847696976.5332</v>
      </c>
      <c r="E7" s="13">
        <f t="shared" ref="E7:X7" si="0">+E8+E9+E10</f>
        <v>1139646627396.1765</v>
      </c>
      <c r="F7" s="13">
        <f t="shared" si="0"/>
        <v>1151184313009.0967</v>
      </c>
      <c r="G7" s="13">
        <f t="shared" si="0"/>
        <v>1172048227399.2463</v>
      </c>
      <c r="H7" s="13">
        <f t="shared" si="0"/>
        <v>1196023819234.3665</v>
      </c>
      <c r="I7" s="13">
        <f t="shared" si="0"/>
        <v>1219540041904.6873</v>
      </c>
      <c r="J7" s="13">
        <f t="shared" si="0"/>
        <v>1256860045948.2148</v>
      </c>
      <c r="K7" s="13">
        <f t="shared" si="0"/>
        <v>1289407139348.5781</v>
      </c>
      <c r="L7" s="13">
        <f t="shared" si="0"/>
        <v>1335227492721.2468</v>
      </c>
      <c r="M7" s="13">
        <f t="shared" si="0"/>
        <v>1387210733337.7666</v>
      </c>
      <c r="N7" s="13">
        <f t="shared" si="0"/>
        <v>1436974022377.2102</v>
      </c>
      <c r="O7" s="13">
        <f t="shared" si="0"/>
        <v>1493977532002.4978</v>
      </c>
      <c r="P7" s="13">
        <f t="shared" si="0"/>
        <v>1552777276357.6841</v>
      </c>
      <c r="Q7" s="13">
        <f t="shared" si="0"/>
        <v>1609247477396.9226</v>
      </c>
      <c r="R7" s="13">
        <f t="shared" si="0"/>
        <v>1669792060758.5085</v>
      </c>
      <c r="S7" s="13">
        <f t="shared" si="0"/>
        <v>1741585746817.6479</v>
      </c>
      <c r="T7" s="13">
        <f t="shared" si="0"/>
        <v>1806136272179.9355</v>
      </c>
      <c r="U7" s="13">
        <f t="shared" si="0"/>
        <v>1868099198413.7725</v>
      </c>
      <c r="V7" s="13">
        <f t="shared" si="0"/>
        <v>1914148207068.3491</v>
      </c>
      <c r="W7" s="13">
        <f t="shared" si="0"/>
        <v>1904047700192.7866</v>
      </c>
      <c r="X7" s="13">
        <f t="shared" si="0"/>
        <v>1925413910877.0046</v>
      </c>
    </row>
    <row r="8" spans="1:24" s="22" customFormat="1" ht="15.75">
      <c r="A8" s="19">
        <v>1</v>
      </c>
      <c r="B8" s="20" t="s">
        <v>5</v>
      </c>
      <c r="C8" s="20"/>
      <c r="D8" s="21">
        <v>279910982037.79962</v>
      </c>
      <c r="E8" s="21">
        <v>286385342338.21826</v>
      </c>
      <c r="F8" s="21">
        <v>292286319380.54218</v>
      </c>
      <c r="G8" s="21">
        <v>297328830075.32617</v>
      </c>
      <c r="H8" s="21">
        <v>304172399125.46008</v>
      </c>
      <c r="I8" s="21">
        <v>313381470396.64807</v>
      </c>
      <c r="J8" s="21">
        <v>325698999824.56329</v>
      </c>
      <c r="K8" s="21">
        <v>341590397613.65063</v>
      </c>
      <c r="L8" s="21">
        <v>360654748979.14355</v>
      </c>
      <c r="M8" s="21">
        <v>383336573686.16138</v>
      </c>
      <c r="N8" s="21">
        <v>407399513767.24658</v>
      </c>
      <c r="O8" s="21">
        <v>430594712027.3468</v>
      </c>
      <c r="P8" s="21">
        <v>453840622025.49023</v>
      </c>
      <c r="Q8" s="21">
        <v>478769255247.47449</v>
      </c>
      <c r="R8" s="21">
        <v>506806570653.59033</v>
      </c>
      <c r="S8" s="21">
        <v>540659189685.87573</v>
      </c>
      <c r="T8" s="21">
        <v>575560643573.81775</v>
      </c>
      <c r="U8" s="21">
        <v>610374589635.31982</v>
      </c>
      <c r="V8" s="21">
        <v>637935846217.20056</v>
      </c>
      <c r="W8" s="21">
        <v>649420078938.99341</v>
      </c>
      <c r="X8" s="21">
        <v>651173029038.43469</v>
      </c>
    </row>
    <row r="9" spans="1:24" s="22" customFormat="1" ht="15.75">
      <c r="A9" s="19">
        <v>2</v>
      </c>
      <c r="B9" s="20" t="s">
        <v>38</v>
      </c>
      <c r="C9" s="20"/>
      <c r="D9" s="21">
        <v>807135961728.76868</v>
      </c>
      <c r="E9" s="21">
        <v>821499544841.98047</v>
      </c>
      <c r="F9" s="21">
        <v>827409141580.87793</v>
      </c>
      <c r="G9" s="21">
        <v>843379386452.75171</v>
      </c>
      <c r="H9" s="21">
        <v>860694594843.44934</v>
      </c>
      <c r="I9" s="21">
        <v>875099321665.81042</v>
      </c>
      <c r="J9" s="21">
        <v>900505377185.85059</v>
      </c>
      <c r="K9" s="21">
        <v>916650044498.06921</v>
      </c>
      <c r="L9" s="21">
        <v>943571079320.59583</v>
      </c>
      <c r="M9" s="21">
        <v>972918674529.97815</v>
      </c>
      <c r="N9" s="21">
        <v>998720729990.41663</v>
      </c>
      <c r="O9" s="21">
        <v>1032594582248.838</v>
      </c>
      <c r="P9" s="21">
        <v>1068443193454.964</v>
      </c>
      <c r="Q9" s="21">
        <v>1100065032179.4592</v>
      </c>
      <c r="R9" s="21">
        <v>1133068183734.4849</v>
      </c>
      <c r="S9" s="21">
        <v>1171090914115.314</v>
      </c>
      <c r="T9" s="21">
        <v>1201074129331.3174</v>
      </c>
      <c r="U9" s="21">
        <v>1228171086602.9431</v>
      </c>
      <c r="V9" s="21">
        <v>1247211651398.5718</v>
      </c>
      <c r="W9" s="21">
        <v>1225750351798.4377</v>
      </c>
      <c r="X9" s="21">
        <v>1242910526103.2583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39800753209.964775</v>
      </c>
      <c r="E10" s="21">
        <f t="shared" ref="E10:X10" si="1">+E13+E16+E19+E23</f>
        <v>31761740215.977879</v>
      </c>
      <c r="F10" s="21">
        <f t="shared" si="1"/>
        <v>31488852047.676426</v>
      </c>
      <c r="G10" s="21">
        <f t="shared" si="1"/>
        <v>31340010871.168339</v>
      </c>
      <c r="H10" s="21">
        <f t="shared" si="1"/>
        <v>31156825265.457024</v>
      </c>
      <c r="I10" s="21">
        <f t="shared" si="1"/>
        <v>31059249842.228729</v>
      </c>
      <c r="J10" s="21">
        <f t="shared" si="1"/>
        <v>30655668937.801117</v>
      </c>
      <c r="K10" s="21">
        <f t="shared" si="1"/>
        <v>31166697236.858345</v>
      </c>
      <c r="L10" s="21">
        <f t="shared" si="1"/>
        <v>31001664421.507679</v>
      </c>
      <c r="M10" s="21">
        <f t="shared" si="1"/>
        <v>30955485121.627064</v>
      </c>
      <c r="N10" s="21">
        <f t="shared" si="1"/>
        <v>30853778619.547062</v>
      </c>
      <c r="O10" s="21">
        <f t="shared" si="1"/>
        <v>30788237726.313087</v>
      </c>
      <c r="P10" s="21">
        <f t="shared" si="1"/>
        <v>30493460877.230003</v>
      </c>
      <c r="Q10" s="21">
        <f t="shared" si="1"/>
        <v>30413189969.989113</v>
      </c>
      <c r="R10" s="21">
        <f t="shared" si="1"/>
        <v>29917306370.433418</v>
      </c>
      <c r="S10" s="21">
        <f t="shared" si="1"/>
        <v>29835643016.458164</v>
      </c>
      <c r="T10" s="21">
        <f t="shared" si="1"/>
        <v>29501499274.800385</v>
      </c>
      <c r="U10" s="21">
        <f t="shared" si="1"/>
        <v>29553522175.509556</v>
      </c>
      <c r="V10" s="21">
        <f t="shared" si="1"/>
        <v>29000709452.576649</v>
      </c>
      <c r="W10" s="21">
        <f t="shared" si="1"/>
        <v>28877269455.355534</v>
      </c>
      <c r="X10" s="21">
        <f t="shared" si="1"/>
        <v>31330355735.311684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37957175069.367088</v>
      </c>
      <c r="E11" s="38">
        <f t="shared" ref="E11:X11" si="2">+E13+E16</f>
        <v>29993363726.415169</v>
      </c>
      <c r="F11" s="38">
        <f t="shared" si="2"/>
        <v>29795743344.982918</v>
      </c>
      <c r="G11" s="38">
        <f t="shared" si="2"/>
        <v>29729976799.909237</v>
      </c>
      <c r="H11" s="38">
        <f t="shared" si="2"/>
        <v>29631246795.745911</v>
      </c>
      <c r="I11" s="38">
        <f t="shared" si="2"/>
        <v>29618221785.21566</v>
      </c>
      <c r="J11" s="38">
        <f t="shared" si="2"/>
        <v>29295340259.242771</v>
      </c>
      <c r="K11" s="38">
        <f t="shared" si="2"/>
        <v>29882250204.144001</v>
      </c>
      <c r="L11" s="38">
        <f t="shared" si="2"/>
        <v>29776927508.162743</v>
      </c>
      <c r="M11" s="38">
        <f t="shared" si="2"/>
        <v>29783680573.086273</v>
      </c>
      <c r="N11" s="38">
        <f t="shared" si="2"/>
        <v>29737692103.466377</v>
      </c>
      <c r="O11" s="38">
        <f t="shared" si="2"/>
        <v>29721634905.464176</v>
      </c>
      <c r="P11" s="38">
        <f t="shared" si="2"/>
        <v>29474833493.834484</v>
      </c>
      <c r="Q11" s="38">
        <f t="shared" si="2"/>
        <v>29452183604.014359</v>
      </c>
      <c r="R11" s="38">
        <f t="shared" si="2"/>
        <v>29020786821.482662</v>
      </c>
      <c r="S11" s="38">
        <f t="shared" si="2"/>
        <v>28998136931.662537</v>
      </c>
      <c r="T11" s="38">
        <f t="shared" si="2"/>
        <v>28719107744.982571</v>
      </c>
      <c r="U11" s="38">
        <f t="shared" si="2"/>
        <v>28822454683.742455</v>
      </c>
      <c r="V11" s="38">
        <f t="shared" si="2"/>
        <v>28319933244.434719</v>
      </c>
      <c r="W11" s="38">
        <f t="shared" si="2"/>
        <v>28244618234.928741</v>
      </c>
      <c r="X11" s="38">
        <f t="shared" si="2"/>
        <v>30741112303.596638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1843578140.5976896</v>
      </c>
      <c r="E12" s="38">
        <f t="shared" ref="E12:X12" si="3">+E23+E19</f>
        <v>1768376489.562711</v>
      </c>
      <c r="F12" s="38">
        <f t="shared" si="3"/>
        <v>1693108702.6935115</v>
      </c>
      <c r="G12" s="38">
        <f t="shared" si="3"/>
        <v>1610034071.2591031</v>
      </c>
      <c r="H12" s="38">
        <f t="shared" si="3"/>
        <v>1525578469.7111135</v>
      </c>
      <c r="I12" s="38">
        <f t="shared" si="3"/>
        <v>1441028057.013067</v>
      </c>
      <c r="J12" s="38">
        <f t="shared" si="3"/>
        <v>1360328678.5583427</v>
      </c>
      <c r="K12" s="38">
        <f t="shared" si="3"/>
        <v>1284447032.7143424</v>
      </c>
      <c r="L12" s="38">
        <f t="shared" si="3"/>
        <v>1224736913.3449359</v>
      </c>
      <c r="M12" s="38">
        <f t="shared" si="3"/>
        <v>1171804548.5407896</v>
      </c>
      <c r="N12" s="38">
        <f t="shared" si="3"/>
        <v>1116086516.0806866</v>
      </c>
      <c r="O12" s="38">
        <f t="shared" si="3"/>
        <v>1066602820.8489099</v>
      </c>
      <c r="P12" s="38">
        <f t="shared" si="3"/>
        <v>1018627383.3955197</v>
      </c>
      <c r="Q12" s="38">
        <f t="shared" si="3"/>
        <v>961006365.97475374</v>
      </c>
      <c r="R12" s="38">
        <f t="shared" si="3"/>
        <v>896519548.95075774</v>
      </c>
      <c r="S12" s="38">
        <f t="shared" si="3"/>
        <v>837506084.79562902</v>
      </c>
      <c r="T12" s="38">
        <f t="shared" si="3"/>
        <v>782391529.81781483</v>
      </c>
      <c r="U12" s="38">
        <f t="shared" si="3"/>
        <v>731067491.76710033</v>
      </c>
      <c r="V12" s="38">
        <f t="shared" si="3"/>
        <v>680776208.14193082</v>
      </c>
      <c r="W12" s="38">
        <f t="shared" si="3"/>
        <v>632651220.42679381</v>
      </c>
      <c r="X12" s="38">
        <f t="shared" si="3"/>
        <v>589243431.71504605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37242116079.4776</v>
      </c>
      <c r="E13" s="13">
        <f t="shared" ref="E13:X13" si="4">+E14+E15</f>
        <v>29284737055.23801</v>
      </c>
      <c r="F13" s="13">
        <f t="shared" si="4"/>
        <v>29093548992.518085</v>
      </c>
      <c r="G13" s="13">
        <f t="shared" si="4"/>
        <v>29034214766.156731</v>
      </c>
      <c r="H13" s="13">
        <f t="shared" si="4"/>
        <v>28941917080.70573</v>
      </c>
      <c r="I13" s="13">
        <f t="shared" si="4"/>
        <v>28935324388.887806</v>
      </c>
      <c r="J13" s="13">
        <f t="shared" si="4"/>
        <v>28618875181.627243</v>
      </c>
      <c r="K13" s="13">
        <f t="shared" si="4"/>
        <v>29212217445.240799</v>
      </c>
      <c r="L13" s="13">
        <f t="shared" si="4"/>
        <v>29113327067.97187</v>
      </c>
      <c r="M13" s="13">
        <f t="shared" si="4"/>
        <v>29126512451.607727</v>
      </c>
      <c r="N13" s="13">
        <f t="shared" si="4"/>
        <v>29086956300.700157</v>
      </c>
      <c r="O13" s="13">
        <f t="shared" si="4"/>
        <v>29073770917.064301</v>
      </c>
      <c r="P13" s="13">
        <f t="shared" si="4"/>
        <v>28829841319.800949</v>
      </c>
      <c r="Q13" s="13">
        <f t="shared" si="4"/>
        <v>28810063244.347168</v>
      </c>
      <c r="R13" s="13">
        <f t="shared" si="4"/>
        <v>28381538276.181816</v>
      </c>
      <c r="S13" s="13">
        <f t="shared" si="4"/>
        <v>28361760200.728035</v>
      </c>
      <c r="T13" s="13">
        <f t="shared" si="4"/>
        <v>28084867144.375038</v>
      </c>
      <c r="U13" s="13">
        <f t="shared" si="4"/>
        <v>28190350213.461891</v>
      </c>
      <c r="V13" s="13">
        <f t="shared" si="4"/>
        <v>27689964904.481129</v>
      </c>
      <c r="W13" s="13">
        <f t="shared" si="4"/>
        <v>27616786025.30212</v>
      </c>
      <c r="X13" s="13">
        <f t="shared" si="4"/>
        <v>30115416224.296989</v>
      </c>
    </row>
    <row r="14" spans="1:24" ht="15.75">
      <c r="A14" s="8" t="s">
        <v>43</v>
      </c>
      <c r="B14" s="2" t="s">
        <v>27</v>
      </c>
      <c r="C14" s="10"/>
      <c r="D14" s="11">
        <v>6882770257.917263</v>
      </c>
      <c r="E14" s="11">
        <v>6803657956.1021223</v>
      </c>
      <c r="F14" s="11">
        <v>6632247968.8359833</v>
      </c>
      <c r="G14" s="11">
        <v>6764101805.1945515</v>
      </c>
      <c r="H14" s="11">
        <v>6704767578.8331957</v>
      </c>
      <c r="I14" s="11">
        <v>6810250647.9200506</v>
      </c>
      <c r="J14" s="11">
        <v>7001438710.6399746</v>
      </c>
      <c r="K14" s="11">
        <v>6843214107.0096931</v>
      </c>
      <c r="L14" s="11">
        <v>7172848697.9061136</v>
      </c>
      <c r="M14" s="11">
        <v>7113514471.5447578</v>
      </c>
      <c r="N14" s="11">
        <v>7113514471.5447578</v>
      </c>
      <c r="O14" s="11">
        <v>7845303263.3348112</v>
      </c>
      <c r="P14" s="11">
        <v>7772783653.3375988</v>
      </c>
      <c r="Q14" s="11">
        <v>7805747112.4272413</v>
      </c>
      <c r="R14" s="11">
        <v>7957379024.2395945</v>
      </c>
      <c r="S14" s="11">
        <v>7825525187.8810263</v>
      </c>
      <c r="T14" s="11">
        <v>7621151741.5252457</v>
      </c>
      <c r="U14" s="11">
        <v>7008031402.4579029</v>
      </c>
      <c r="V14" s="11">
        <v>7276353959.4475899</v>
      </c>
      <c r="W14" s="11">
        <v>7199219465.1778269</v>
      </c>
      <c r="X14" s="11">
        <v>6678396811.5614824</v>
      </c>
    </row>
    <row r="15" spans="1:24" ht="15.75">
      <c r="A15" s="8" t="s">
        <v>47</v>
      </c>
      <c r="B15" s="2" t="s">
        <v>6</v>
      </c>
      <c r="C15" s="10"/>
      <c r="D15" s="11">
        <v>30359345821.560341</v>
      </c>
      <c r="E15" s="11">
        <v>22481079099.135887</v>
      </c>
      <c r="F15" s="11">
        <v>22461301023.682102</v>
      </c>
      <c r="G15" s="11">
        <v>22270112960.962177</v>
      </c>
      <c r="H15" s="11">
        <v>22237149501.872536</v>
      </c>
      <c r="I15" s="11">
        <v>22125073740.967754</v>
      </c>
      <c r="J15" s="11">
        <v>21617436470.987267</v>
      </c>
      <c r="K15" s="11">
        <v>22369003338.231106</v>
      </c>
      <c r="L15" s="11">
        <v>21940478370.065758</v>
      </c>
      <c r="M15" s="11">
        <v>22012997980.062969</v>
      </c>
      <c r="N15" s="11">
        <v>21973441829.155399</v>
      </c>
      <c r="O15" s="11">
        <v>21228467653.729488</v>
      </c>
      <c r="P15" s="11">
        <v>21057057666.463352</v>
      </c>
      <c r="Q15" s="11">
        <v>21004316131.919926</v>
      </c>
      <c r="R15" s="11">
        <v>20424159251.942223</v>
      </c>
      <c r="S15" s="11">
        <v>20536235012.847008</v>
      </c>
      <c r="T15" s="11">
        <v>20463715402.849792</v>
      </c>
      <c r="U15" s="11">
        <v>21182318811.00399</v>
      </c>
      <c r="V15" s="11">
        <v>20413610945.033539</v>
      </c>
      <c r="W15" s="11">
        <v>20417566560.124294</v>
      </c>
      <c r="X15" s="11">
        <v>23437019412.735508</v>
      </c>
    </row>
    <row r="16" spans="1:24" ht="15.75">
      <c r="A16" s="15" t="s">
        <v>44</v>
      </c>
      <c r="B16" s="10" t="s">
        <v>11</v>
      </c>
      <c r="C16" s="10"/>
      <c r="D16" s="13">
        <f>+D17+D18</f>
        <v>715058989.88948584</v>
      </c>
      <c r="E16" s="13">
        <f t="shared" ref="E16:X16" si="5">+E17+E18</f>
        <v>708626671.17715955</v>
      </c>
      <c r="F16" s="13">
        <f t="shared" si="5"/>
        <v>702194352.4648329</v>
      </c>
      <c r="G16" s="13">
        <f t="shared" si="5"/>
        <v>695762033.75250649</v>
      </c>
      <c r="H16" s="13">
        <f t="shared" si="5"/>
        <v>689329715.04017997</v>
      </c>
      <c r="I16" s="13">
        <f t="shared" si="5"/>
        <v>682897396.32785344</v>
      </c>
      <c r="J16" s="13">
        <f t="shared" si="5"/>
        <v>676465077.61552691</v>
      </c>
      <c r="K16" s="13">
        <f t="shared" si="5"/>
        <v>670032758.90320039</v>
      </c>
      <c r="L16" s="13">
        <f t="shared" si="5"/>
        <v>663600440.19087398</v>
      </c>
      <c r="M16" s="13">
        <f t="shared" si="5"/>
        <v>657168121.47854745</v>
      </c>
      <c r="N16" s="13">
        <f t="shared" si="5"/>
        <v>650735802.76622105</v>
      </c>
      <c r="O16" s="13">
        <f t="shared" si="5"/>
        <v>647863988.39987743</v>
      </c>
      <c r="P16" s="13">
        <f t="shared" si="5"/>
        <v>644992174.03353381</v>
      </c>
      <c r="Q16" s="13">
        <f t="shared" si="5"/>
        <v>642120359.66719031</v>
      </c>
      <c r="R16" s="13">
        <f t="shared" si="5"/>
        <v>639248545.30084682</v>
      </c>
      <c r="S16" s="13">
        <f t="shared" si="5"/>
        <v>636376730.93450332</v>
      </c>
      <c r="T16" s="13">
        <f t="shared" si="5"/>
        <v>634240600.60753262</v>
      </c>
      <c r="U16" s="13">
        <f t="shared" si="5"/>
        <v>632104470.28056169</v>
      </c>
      <c r="V16" s="13">
        <f t="shared" si="5"/>
        <v>629968339.95359087</v>
      </c>
      <c r="W16" s="13">
        <f t="shared" si="5"/>
        <v>627832209.62662005</v>
      </c>
      <c r="X16" s="13">
        <f t="shared" si="5"/>
        <v>625696079.29964924</v>
      </c>
    </row>
    <row r="17" spans="1:24">
      <c r="A17" s="8" t="s">
        <v>45</v>
      </c>
      <c r="B17" s="2" t="s">
        <v>7</v>
      </c>
      <c r="C17" s="2"/>
      <c r="D17" s="14">
        <v>372163232.05101222</v>
      </c>
      <c r="E17" s="14">
        <v>365730913.33868581</v>
      </c>
      <c r="F17" s="14">
        <v>359298594.62635928</v>
      </c>
      <c r="G17" s="14">
        <v>352866275.91403282</v>
      </c>
      <c r="H17" s="14">
        <v>346433957.20170629</v>
      </c>
      <c r="I17" s="14">
        <v>340001638.48937982</v>
      </c>
      <c r="J17" s="14">
        <v>333569319.77705336</v>
      </c>
      <c r="K17" s="14">
        <v>327137001.06472689</v>
      </c>
      <c r="L17" s="14">
        <v>320704682.35240042</v>
      </c>
      <c r="M17" s="14">
        <v>314272363.6400739</v>
      </c>
      <c r="N17" s="14">
        <v>307840044.92774743</v>
      </c>
      <c r="O17" s="14">
        <v>304131899.44472468</v>
      </c>
      <c r="P17" s="14">
        <v>300423753.96170187</v>
      </c>
      <c r="Q17" s="14">
        <v>296715608.47867918</v>
      </c>
      <c r="R17" s="14">
        <v>293007462.99565643</v>
      </c>
      <c r="S17" s="14">
        <v>289299317.51263368</v>
      </c>
      <c r="T17" s="14">
        <v>287999518.30234218</v>
      </c>
      <c r="U17" s="14">
        <v>286699719.09205049</v>
      </c>
      <c r="V17" s="14">
        <v>285399919.88175893</v>
      </c>
      <c r="W17" s="14">
        <v>284100120.67146724</v>
      </c>
      <c r="X17" s="14">
        <v>282800321.46117568</v>
      </c>
    </row>
    <row r="18" spans="1:24">
      <c r="A18" s="8" t="s">
        <v>46</v>
      </c>
      <c r="B18" s="2" t="s">
        <v>62</v>
      </c>
      <c r="C18" s="2"/>
      <c r="D18" s="14">
        <v>342895757.83847368</v>
      </c>
      <c r="E18" s="14">
        <v>342895757.83847368</v>
      </c>
      <c r="F18" s="14">
        <v>342895757.83847362</v>
      </c>
      <c r="G18" s="14">
        <v>342895757.83847362</v>
      </c>
      <c r="H18" s="14">
        <v>342895757.83847362</v>
      </c>
      <c r="I18" s="14">
        <v>342895757.83847362</v>
      </c>
      <c r="J18" s="14">
        <v>342895757.83847356</v>
      </c>
      <c r="K18" s="14">
        <v>342895757.83847356</v>
      </c>
      <c r="L18" s="14">
        <v>342895757.83847356</v>
      </c>
      <c r="M18" s="14">
        <v>342895757.83847356</v>
      </c>
      <c r="N18" s="14">
        <v>342895757.83847356</v>
      </c>
      <c r="O18" s="14">
        <v>343732088.95515275</v>
      </c>
      <c r="P18" s="14">
        <v>344568420.07183194</v>
      </c>
      <c r="Q18" s="14">
        <v>345404751.18851119</v>
      </c>
      <c r="R18" s="14">
        <v>346241082.30519044</v>
      </c>
      <c r="S18" s="14">
        <v>347077413.42186964</v>
      </c>
      <c r="T18" s="14">
        <v>346241082.30519044</v>
      </c>
      <c r="U18" s="14">
        <v>345404751.18851125</v>
      </c>
      <c r="V18" s="14">
        <v>344568420.07183194</v>
      </c>
      <c r="W18" s="14">
        <v>343732088.95515275</v>
      </c>
      <c r="X18" s="14">
        <v>342895757.83847356</v>
      </c>
    </row>
    <row r="19" spans="1:24" ht="15.75">
      <c r="A19" s="15" t="s">
        <v>48</v>
      </c>
      <c r="B19" s="10" t="s">
        <v>12</v>
      </c>
      <c r="C19" s="10"/>
      <c r="D19" s="13">
        <f>+D20+D21+D22</f>
        <v>1036574539.3782281</v>
      </c>
      <c r="E19" s="13">
        <f t="shared" ref="E19:X19" si="6">+E20+E21+E22</f>
        <v>980913435.50694764</v>
      </c>
      <c r="F19" s="13">
        <f t="shared" si="6"/>
        <v>925968508.36620128</v>
      </c>
      <c r="G19" s="13">
        <f t="shared" si="6"/>
        <v>863536519.95647573</v>
      </c>
      <c r="H19" s="13">
        <f t="shared" si="6"/>
        <v>800034183.28730834</v>
      </c>
      <c r="I19" s="13">
        <f t="shared" si="6"/>
        <v>735025018.66872263</v>
      </c>
      <c r="J19" s="13">
        <f t="shared" si="6"/>
        <v>672078838.99315464</v>
      </c>
      <c r="K19" s="13">
        <f t="shared" si="6"/>
        <v>616552798.62746048</v>
      </c>
      <c r="L19" s="13">
        <f t="shared" si="6"/>
        <v>575495887.51761436</v>
      </c>
      <c r="M19" s="13">
        <f t="shared" si="6"/>
        <v>543226119.6323837</v>
      </c>
      <c r="N19" s="13">
        <f t="shared" si="6"/>
        <v>515007779.78335738</v>
      </c>
      <c r="O19" s="13">
        <f t="shared" si="6"/>
        <v>495469594.66024816</v>
      </c>
      <c r="P19" s="13">
        <f t="shared" si="6"/>
        <v>475313305.14719087</v>
      </c>
      <c r="Q19" s="13">
        <f t="shared" si="6"/>
        <v>459057452.27008092</v>
      </c>
      <c r="R19" s="13">
        <f t="shared" si="6"/>
        <v>438503416.3537457</v>
      </c>
      <c r="S19" s="13">
        <f t="shared" si="6"/>
        <v>424570636.37771386</v>
      </c>
      <c r="T19" s="13">
        <f t="shared" si="6"/>
        <v>412125243.98840868</v>
      </c>
      <c r="U19" s="13">
        <f t="shared" si="6"/>
        <v>400893073.80105823</v>
      </c>
      <c r="V19" s="13">
        <f t="shared" si="6"/>
        <v>390055452.85186702</v>
      </c>
      <c r="W19" s="13">
        <f t="shared" si="6"/>
        <v>380197494.1611675</v>
      </c>
      <c r="X19" s="13">
        <f t="shared" si="6"/>
        <v>370483112.54995561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890562001.34445727</v>
      </c>
      <c r="E21" s="11">
        <v>834910895.54901826</v>
      </c>
      <c r="F21" s="11">
        <v>779975966.48411334</v>
      </c>
      <c r="G21" s="11">
        <v>717553976.15022922</v>
      </c>
      <c r="H21" s="11">
        <v>654052089.35864782</v>
      </c>
      <c r="I21" s="11">
        <v>589052922.81590354</v>
      </c>
      <c r="J21" s="11">
        <v>526396687.70254219</v>
      </c>
      <c r="K21" s="11">
        <v>471180588.0507375</v>
      </c>
      <c r="L21" s="11">
        <v>430423619.57893932</v>
      </c>
      <c r="M21" s="11">
        <v>398463792.40759814</v>
      </c>
      <c r="N21" s="11">
        <v>370715362.66732681</v>
      </c>
      <c r="O21" s="11">
        <v>351647087.65297246</v>
      </c>
      <c r="P21" s="11">
        <v>332040692.94610286</v>
      </c>
      <c r="Q21" s="11">
        <v>316294742.57181478</v>
      </c>
      <c r="R21" s="11">
        <v>296290601.46166724</v>
      </c>
      <c r="S21" s="11">
        <v>282907716.29182303</v>
      </c>
      <c r="T21" s="11">
        <v>271022216.87524807</v>
      </c>
      <c r="U21" s="11">
        <v>260329943.41824386</v>
      </c>
      <c r="V21" s="11">
        <v>250082209.66930723</v>
      </c>
      <c r="W21" s="11">
        <v>240934115.2703619</v>
      </c>
      <c r="X21" s="11">
        <v>231879607.48099592</v>
      </c>
    </row>
    <row r="22" spans="1:24" s="16" customFormat="1">
      <c r="A22" s="8" t="s">
        <v>61</v>
      </c>
      <c r="B22" s="2" t="s">
        <v>15</v>
      </c>
      <c r="C22" s="2"/>
      <c r="D22" s="11">
        <v>146012538.0337708</v>
      </c>
      <c r="E22" s="11">
        <v>146002539.95792934</v>
      </c>
      <c r="F22" s="11">
        <v>145992541.88208792</v>
      </c>
      <c r="G22" s="11">
        <v>145982543.80624646</v>
      </c>
      <c r="H22" s="11">
        <v>145982093.92866051</v>
      </c>
      <c r="I22" s="11">
        <v>145972095.85281909</v>
      </c>
      <c r="J22" s="11">
        <v>145682151.29061249</v>
      </c>
      <c r="K22" s="11">
        <v>145372210.57672301</v>
      </c>
      <c r="L22" s="11">
        <v>145072267.93867502</v>
      </c>
      <c r="M22" s="11">
        <v>144762327.22478554</v>
      </c>
      <c r="N22" s="11">
        <v>144292417.1160306</v>
      </c>
      <c r="O22" s="11">
        <v>143822507.00727567</v>
      </c>
      <c r="P22" s="11">
        <v>143272612.20108801</v>
      </c>
      <c r="Q22" s="11">
        <v>142762709.69826615</v>
      </c>
      <c r="R22" s="11">
        <v>142212814.89207849</v>
      </c>
      <c r="S22" s="11">
        <v>141662920.08589083</v>
      </c>
      <c r="T22" s="11">
        <v>141103027.11316058</v>
      </c>
      <c r="U22" s="11">
        <v>140563130.38281438</v>
      </c>
      <c r="V22" s="11">
        <v>139973243.18255979</v>
      </c>
      <c r="W22" s="11">
        <v>139263378.89080557</v>
      </c>
      <c r="X22" s="11">
        <v>138603505.06895968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807003601.21946156</v>
      </c>
      <c r="E23" s="13">
        <f t="shared" ref="E23:X23" si="7">+E24+E25+E26+E27+E28+E29+E30+E31+E32+E33</f>
        <v>787463054.05576336</v>
      </c>
      <c r="F23" s="13">
        <f t="shared" si="7"/>
        <v>767140194.32731032</v>
      </c>
      <c r="G23" s="13">
        <f t="shared" si="7"/>
        <v>746497551.30262733</v>
      </c>
      <c r="H23" s="13">
        <f t="shared" si="7"/>
        <v>725544286.423805</v>
      </c>
      <c r="I23" s="13">
        <f t="shared" si="7"/>
        <v>706003038.34434438</v>
      </c>
      <c r="J23" s="13">
        <f t="shared" si="7"/>
        <v>688249839.56518805</v>
      </c>
      <c r="K23" s="13">
        <f t="shared" si="7"/>
        <v>667894234.08688188</v>
      </c>
      <c r="L23" s="13">
        <f t="shared" si="7"/>
        <v>649241025.82732153</v>
      </c>
      <c r="M23" s="13">
        <f t="shared" si="7"/>
        <v>628578428.90840578</v>
      </c>
      <c r="N23" s="13">
        <f t="shared" si="7"/>
        <v>601078736.29732907</v>
      </c>
      <c r="O23" s="13">
        <f t="shared" si="7"/>
        <v>571133226.18866169</v>
      </c>
      <c r="P23" s="13">
        <f t="shared" si="7"/>
        <v>543314078.24832892</v>
      </c>
      <c r="Q23" s="13">
        <f t="shared" si="7"/>
        <v>501948913.70467281</v>
      </c>
      <c r="R23" s="13">
        <f t="shared" si="7"/>
        <v>458016132.59701204</v>
      </c>
      <c r="S23" s="13">
        <f t="shared" si="7"/>
        <v>412935448.41791511</v>
      </c>
      <c r="T23" s="13">
        <f t="shared" si="7"/>
        <v>370266285.8294062</v>
      </c>
      <c r="U23" s="13">
        <f t="shared" si="7"/>
        <v>330174417.96604204</v>
      </c>
      <c r="V23" s="13">
        <f t="shared" si="7"/>
        <v>290720755.29006374</v>
      </c>
      <c r="W23" s="13">
        <f t="shared" si="7"/>
        <v>252453726.26562637</v>
      </c>
      <c r="X23" s="13">
        <f t="shared" si="7"/>
        <v>218760319.16509047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93785334.488714024</v>
      </c>
      <c r="E28" s="11">
        <v>91422491.244349763</v>
      </c>
      <c r="F28" s="11">
        <v>88881990.613191187</v>
      </c>
      <c r="G28" s="11">
        <v>86021706.685802862</v>
      </c>
      <c r="H28" s="11">
        <v>82841639.462184787</v>
      </c>
      <c r="I28" s="11">
        <v>80111637.61844562</v>
      </c>
      <c r="J28" s="11">
        <v>77429011.077851608</v>
      </c>
      <c r="K28" s="11">
        <v>74764150.275937021</v>
      </c>
      <c r="L28" s="11">
        <v>72638183.547298491</v>
      </c>
      <c r="M28" s="11">
        <v>70316793.693186224</v>
      </c>
      <c r="N28" s="11">
        <v>66911693.779628702</v>
      </c>
      <c r="O28" s="11">
        <v>64276442.54217983</v>
      </c>
      <c r="P28" s="11">
        <v>61807004.86573898</v>
      </c>
      <c r="Q28" s="11">
        <v>58828282.680487789</v>
      </c>
      <c r="R28" s="11">
        <v>55050102.254662216</v>
      </c>
      <c r="S28" s="11">
        <v>50774481.145812593</v>
      </c>
      <c r="T28" s="11">
        <v>47114738.977849893</v>
      </c>
      <c r="U28" s="11">
        <v>43751092.454544373</v>
      </c>
      <c r="V28" s="11">
        <v>40778292.18218632</v>
      </c>
      <c r="W28" s="11">
        <v>37846945.300080277</v>
      </c>
      <c r="X28" s="11">
        <v>35531477.358861156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713218266.73074758</v>
      </c>
      <c r="E33" s="11">
        <v>696040562.81141365</v>
      </c>
      <c r="F33" s="11">
        <v>678258203.71411908</v>
      </c>
      <c r="G33" s="11">
        <v>660475844.61682451</v>
      </c>
      <c r="H33" s="11">
        <v>642702646.96162021</v>
      </c>
      <c r="I33" s="11">
        <v>625891400.72589874</v>
      </c>
      <c r="J33" s="11">
        <v>610820828.4873364</v>
      </c>
      <c r="K33" s="11">
        <v>593130083.81094491</v>
      </c>
      <c r="L33" s="11">
        <v>576602842.2800231</v>
      </c>
      <c r="M33" s="11">
        <v>558261635.2152195</v>
      </c>
      <c r="N33" s="11">
        <v>534167042.51770031</v>
      </c>
      <c r="O33" s="11">
        <v>506856783.64648187</v>
      </c>
      <c r="P33" s="11">
        <v>481507073.38259</v>
      </c>
      <c r="Q33" s="11">
        <v>443120631.024185</v>
      </c>
      <c r="R33" s="11">
        <v>402966030.34234983</v>
      </c>
      <c r="S33" s="11">
        <v>362160967.27210253</v>
      </c>
      <c r="T33" s="11">
        <v>323151546.8515563</v>
      </c>
      <c r="U33" s="11">
        <v>286423325.51149768</v>
      </c>
      <c r="V33" s="11">
        <v>249942463.10787743</v>
      </c>
      <c r="W33" s="11">
        <v>214606780.9655461</v>
      </c>
      <c r="X33" s="11">
        <v>183228841.80622932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82700298518.335648</v>
      </c>
      <c r="E35" s="11">
        <v>84058599122.238159</v>
      </c>
      <c r="F35" s="11">
        <v>87066812888.386856</v>
      </c>
      <c r="G35" s="11">
        <v>89081241749.827896</v>
      </c>
      <c r="H35" s="11">
        <v>94332825815.211426</v>
      </c>
      <c r="I35" s="11">
        <v>103381768160.60789</v>
      </c>
      <c r="J35" s="11">
        <v>111237097195.4313</v>
      </c>
      <c r="K35" s="11">
        <v>123381073508.7056</v>
      </c>
      <c r="L35" s="11">
        <v>133005382558.2811</v>
      </c>
      <c r="M35" s="11">
        <v>146193969343.03751</v>
      </c>
      <c r="N35" s="11">
        <v>159786178633.12689</v>
      </c>
      <c r="O35" s="11">
        <v>167444124875.37369</v>
      </c>
      <c r="P35" s="11">
        <v>177278216405.7774</v>
      </c>
      <c r="Q35" s="11">
        <v>184652108565.11761</v>
      </c>
      <c r="R35" s="11">
        <v>192975715622.58578</v>
      </c>
      <c r="S35" s="11">
        <v>203279983087.10141</v>
      </c>
      <c r="T35" s="11">
        <v>214077581005.62729</v>
      </c>
      <c r="U35" s="11">
        <v>225171759222.74261</v>
      </c>
      <c r="V35" s="11">
        <v>218479470334.94739</v>
      </c>
      <c r="W35" s="11">
        <v>203197866784.2923</v>
      </c>
      <c r="X35" s="11">
        <v>202325460146.59</v>
      </c>
    </row>
    <row r="36" spans="1:24" ht="15.75">
      <c r="A36" s="25">
        <v>5</v>
      </c>
      <c r="B36" s="9" t="s">
        <v>9</v>
      </c>
      <c r="C36" s="10"/>
      <c r="D36" s="11">
        <v>3531218.9999999995</v>
      </c>
      <c r="E36" s="11">
        <v>3537625.9999999995</v>
      </c>
      <c r="F36" s="11">
        <v>3549302</v>
      </c>
      <c r="G36" s="11">
        <v>3565952</v>
      </c>
      <c r="H36" s="11">
        <v>3586685.0000000005</v>
      </c>
      <c r="I36" s="11">
        <v>3610957.9999999995</v>
      </c>
      <c r="J36" s="11">
        <v>3638457</v>
      </c>
      <c r="K36" s="11">
        <v>3669859.9999999995</v>
      </c>
      <c r="L36" s="11">
        <v>3706686.9999999995</v>
      </c>
      <c r="M36" s="11">
        <v>3750944.9999999995</v>
      </c>
      <c r="N36" s="11">
        <v>3803779.9999999991</v>
      </c>
      <c r="O36" s="11">
        <v>3865820</v>
      </c>
      <c r="P36" s="11">
        <v>3935780.9999999995</v>
      </c>
      <c r="Q36" s="11">
        <v>4010505.9999999991</v>
      </c>
      <c r="R36" s="11">
        <v>4085676</v>
      </c>
      <c r="S36" s="11">
        <v>4158042.0000000005</v>
      </c>
      <c r="T36" s="11">
        <v>4226428</v>
      </c>
      <c r="U36" s="11">
        <v>4291258.0000000009</v>
      </c>
      <c r="V36" s="11">
        <v>4352866</v>
      </c>
      <c r="W36" s="11">
        <v>4412180.9999999991</v>
      </c>
      <c r="X36" s="11">
        <v>4469900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319110.11380957492</v>
      </c>
      <c r="E39" s="11">
        <f t="shared" si="8"/>
        <v>322150.11631986441</v>
      </c>
      <c r="F39" s="11">
        <f t="shared" si="8"/>
        <v>324341.04311470164</v>
      </c>
      <c r="G39" s="11">
        <f t="shared" si="8"/>
        <v>328677.51091412513</v>
      </c>
      <c r="H39" s="11">
        <f t="shared" si="8"/>
        <v>333462.18562108639</v>
      </c>
      <c r="I39" s="11">
        <f t="shared" si="8"/>
        <v>337733.1007186147</v>
      </c>
      <c r="J39" s="11">
        <f t="shared" si="8"/>
        <v>345437.65281497483</v>
      </c>
      <c r="K39" s="11">
        <f t="shared" si="8"/>
        <v>351350.49820662866</v>
      </c>
      <c r="L39" s="11">
        <f t="shared" si="8"/>
        <v>360221.26840524893</v>
      </c>
      <c r="M39" s="11">
        <f t="shared" si="8"/>
        <v>369829.66514778725</v>
      </c>
      <c r="N39" s="11">
        <f t="shared" si="8"/>
        <v>377775.27153968171</v>
      </c>
      <c r="O39" s="11">
        <f t="shared" si="8"/>
        <v>386458.12065810041</v>
      </c>
      <c r="P39" s="11">
        <f t="shared" si="8"/>
        <v>394528.3734937702</v>
      </c>
      <c r="Q39" s="11">
        <f t="shared" si="8"/>
        <v>401257.96530336147</v>
      </c>
      <c r="R39" s="11">
        <f t="shared" si="8"/>
        <v>408694.19424313348</v>
      </c>
      <c r="S39" s="11">
        <f t="shared" si="8"/>
        <v>418847.56017799908</v>
      </c>
      <c r="T39" s="11">
        <f t="shared" si="8"/>
        <v>427343.43804743286</v>
      </c>
      <c r="U39" s="11">
        <f t="shared" si="8"/>
        <v>435326.70336152526</v>
      </c>
      <c r="V39" s="11">
        <f t="shared" si="8"/>
        <v>439744.34477614268</v>
      </c>
      <c r="W39" s="11">
        <f t="shared" si="8"/>
        <v>431543.42493945442</v>
      </c>
      <c r="X39" s="11">
        <f t="shared" si="8"/>
        <v>430751.00357435393</v>
      </c>
    </row>
    <row r="40" spans="1:24" ht="15.75">
      <c r="B40" s="20" t="s">
        <v>5</v>
      </c>
      <c r="C40" s="7"/>
      <c r="D40" s="11">
        <f t="shared" ref="D40:X40" si="9">+D8/D36</f>
        <v>79267.522642407523</v>
      </c>
      <c r="E40" s="11">
        <f t="shared" si="9"/>
        <v>80954.103779828132</v>
      </c>
      <c r="F40" s="11">
        <f t="shared" si="9"/>
        <v>82350.366179193035</v>
      </c>
      <c r="G40" s="11">
        <f t="shared" si="9"/>
        <v>83379.930541781316</v>
      </c>
      <c r="H40" s="11">
        <f t="shared" si="9"/>
        <v>84805.997495029544</v>
      </c>
      <c r="I40" s="11">
        <f t="shared" si="9"/>
        <v>86786.240769526572</v>
      </c>
      <c r="J40" s="11">
        <f t="shared" si="9"/>
        <v>89515.693005184148</v>
      </c>
      <c r="K40" s="11">
        <f t="shared" si="9"/>
        <v>93079.95335343873</v>
      </c>
      <c r="L40" s="11">
        <f t="shared" si="9"/>
        <v>97298.409328638649</v>
      </c>
      <c r="M40" s="11">
        <f t="shared" si="9"/>
        <v>102197.33258849742</v>
      </c>
      <c r="N40" s="11">
        <f t="shared" si="9"/>
        <v>107103.85820611252</v>
      </c>
      <c r="O40" s="11">
        <f t="shared" si="9"/>
        <v>111385.09088042041</v>
      </c>
      <c r="P40" s="11">
        <f t="shared" si="9"/>
        <v>115311.45204102827</v>
      </c>
      <c r="Q40" s="11">
        <f t="shared" si="9"/>
        <v>119378.76548432407</v>
      </c>
      <c r="R40" s="11">
        <f t="shared" si="9"/>
        <v>124044.72862106304</v>
      </c>
      <c r="S40" s="11">
        <f t="shared" si="9"/>
        <v>130027.35174052491</v>
      </c>
      <c r="T40" s="11">
        <f t="shared" si="9"/>
        <v>136181.34357755951</v>
      </c>
      <c r="U40" s="11">
        <f t="shared" si="9"/>
        <v>142236.74960473587</v>
      </c>
      <c r="V40" s="11">
        <f t="shared" si="9"/>
        <v>146555.36058707081</v>
      </c>
      <c r="W40" s="11">
        <f t="shared" si="9"/>
        <v>147187.99590021206</v>
      </c>
      <c r="X40" s="11">
        <f t="shared" si="9"/>
        <v>145679.55190013975</v>
      </c>
    </row>
    <row r="41" spans="1:24" ht="15.75">
      <c r="B41" s="20" t="s">
        <v>38</v>
      </c>
      <c r="C41" s="7"/>
      <c r="D41" s="37">
        <f>+D9/D36</f>
        <v>228571.48246222304</v>
      </c>
      <c r="E41" s="37">
        <f t="shared" ref="E41:X41" si="10">+E9/E36</f>
        <v>232217.74852457002</v>
      </c>
      <c r="F41" s="37">
        <f t="shared" si="10"/>
        <v>233118.83338776976</v>
      </c>
      <c r="G41" s="37">
        <f t="shared" si="10"/>
        <v>236508.90041502289</v>
      </c>
      <c r="H41" s="37">
        <f t="shared" si="10"/>
        <v>239969.38533588793</v>
      </c>
      <c r="I41" s="37">
        <f t="shared" si="10"/>
        <v>242345.47221701569</v>
      </c>
      <c r="J41" s="37">
        <f t="shared" si="10"/>
        <v>247496.5011777934</v>
      </c>
      <c r="K41" s="37">
        <f t="shared" si="10"/>
        <v>249777.93280889987</v>
      </c>
      <c r="L41" s="37">
        <f t="shared" si="10"/>
        <v>254559.14656959058</v>
      </c>
      <c r="M41" s="37">
        <f t="shared" si="10"/>
        <v>259379.6162113756</v>
      </c>
      <c r="N41" s="37">
        <f t="shared" si="10"/>
        <v>262560.06656284456</v>
      </c>
      <c r="O41" s="37">
        <f t="shared" si="10"/>
        <v>267108.81061426504</v>
      </c>
      <c r="P41" s="37">
        <f t="shared" si="10"/>
        <v>271469.16798850446</v>
      </c>
      <c r="Q41" s="37">
        <f t="shared" si="10"/>
        <v>274295.82007344195</v>
      </c>
      <c r="R41" s="37">
        <f t="shared" si="10"/>
        <v>277326.97936265258</v>
      </c>
      <c r="S41" s="37">
        <f t="shared" si="10"/>
        <v>281644.80159539368</v>
      </c>
      <c r="T41" s="37">
        <f t="shared" si="10"/>
        <v>284181.8503311348</v>
      </c>
      <c r="U41" s="37">
        <f t="shared" si="10"/>
        <v>286203.04036786949</v>
      </c>
      <c r="V41" s="37">
        <f t="shared" si="10"/>
        <v>286526.54398241796</v>
      </c>
      <c r="W41" s="37">
        <f t="shared" si="10"/>
        <v>277810.53220582701</v>
      </c>
      <c r="X41" s="37">
        <f t="shared" si="10"/>
        <v>278062.26674047706</v>
      </c>
    </row>
    <row r="42" spans="1:24" ht="15.75">
      <c r="B42" s="20" t="s">
        <v>10</v>
      </c>
      <c r="C42" s="9"/>
      <c r="D42" s="11">
        <f t="shared" ref="D42:X42" si="11">+D10/D36</f>
        <v>11271.108704944321</v>
      </c>
      <c r="E42" s="11">
        <f t="shared" si="11"/>
        <v>8978.2640154662713</v>
      </c>
      <c r="F42" s="11">
        <f t="shared" si="11"/>
        <v>8871.843547738803</v>
      </c>
      <c r="G42" s="11">
        <f t="shared" si="11"/>
        <v>8788.6799573208882</v>
      </c>
      <c r="H42" s="11">
        <f t="shared" si="11"/>
        <v>8686.802790168922</v>
      </c>
      <c r="I42" s="11">
        <f t="shared" si="11"/>
        <v>8601.3877320724114</v>
      </c>
      <c r="J42" s="11">
        <f t="shared" si="11"/>
        <v>8425.4586319973314</v>
      </c>
      <c r="K42" s="11">
        <f t="shared" si="11"/>
        <v>8492.6120442900683</v>
      </c>
      <c r="L42" s="11">
        <f t="shared" si="11"/>
        <v>8363.7125070197944</v>
      </c>
      <c r="M42" s="11">
        <f t="shared" si="11"/>
        <v>8252.7163479142109</v>
      </c>
      <c r="N42" s="11">
        <f t="shared" si="11"/>
        <v>8111.3467707246655</v>
      </c>
      <c r="O42" s="11">
        <f t="shared" si="11"/>
        <v>7964.2191634150286</v>
      </c>
      <c r="P42" s="11">
        <f t="shared" si="11"/>
        <v>7747.7534642374685</v>
      </c>
      <c r="Q42" s="11">
        <f t="shared" si="11"/>
        <v>7583.3797455954737</v>
      </c>
      <c r="R42" s="11">
        <f t="shared" si="11"/>
        <v>7322.486259417883</v>
      </c>
      <c r="S42" s="11">
        <f t="shared" si="11"/>
        <v>7175.4068420805179</v>
      </c>
      <c r="T42" s="11">
        <f t="shared" si="11"/>
        <v>6980.2441387385243</v>
      </c>
      <c r="U42" s="11">
        <f t="shared" si="11"/>
        <v>6886.9133889198811</v>
      </c>
      <c r="V42" s="11">
        <f t="shared" si="11"/>
        <v>6662.4402066538805</v>
      </c>
      <c r="W42" s="11">
        <f t="shared" si="11"/>
        <v>6544.8968334153878</v>
      </c>
      <c r="X42" s="11">
        <f t="shared" si="11"/>
        <v>7009.1849337371495</v>
      </c>
    </row>
    <row r="43" spans="1:24" ht="15.75">
      <c r="B43" s="26" t="s">
        <v>32</v>
      </c>
      <c r="C43" s="9"/>
      <c r="D43" s="11">
        <f t="shared" ref="D43:X43" si="12">+D11/D36</f>
        <v>10749.028896074442</v>
      </c>
      <c r="E43" s="11">
        <f t="shared" si="12"/>
        <v>8478.3874062479117</v>
      </c>
      <c r="F43" s="11">
        <f t="shared" si="12"/>
        <v>8394.8177261283818</v>
      </c>
      <c r="G43" s="11">
        <f t="shared" si="12"/>
        <v>8337.1780663085865</v>
      </c>
      <c r="H43" s="11">
        <f t="shared" si="12"/>
        <v>8261.4578073474277</v>
      </c>
      <c r="I43" s="11">
        <f t="shared" si="12"/>
        <v>8202.3168879880814</v>
      </c>
      <c r="J43" s="11">
        <f t="shared" si="12"/>
        <v>8051.5834759742302</v>
      </c>
      <c r="K43" s="11">
        <f t="shared" si="12"/>
        <v>8142.6131253355725</v>
      </c>
      <c r="L43" s="11">
        <f t="shared" si="12"/>
        <v>8033.2996846409596</v>
      </c>
      <c r="M43" s="11">
        <f t="shared" si="12"/>
        <v>7940.3138603968537</v>
      </c>
      <c r="N43" s="11">
        <f t="shared" si="12"/>
        <v>7817.9316636257581</v>
      </c>
      <c r="O43" s="11">
        <f t="shared" si="12"/>
        <v>7688.3131924052796</v>
      </c>
      <c r="P43" s="11">
        <f t="shared" si="12"/>
        <v>7488.9414563042219</v>
      </c>
      <c r="Q43" s="11">
        <f t="shared" si="12"/>
        <v>7343.7575218723932</v>
      </c>
      <c r="R43" s="11">
        <f t="shared" si="12"/>
        <v>7103.0563415901461</v>
      </c>
      <c r="S43" s="11">
        <f t="shared" si="12"/>
        <v>6973.9884617958487</v>
      </c>
      <c r="T43" s="11">
        <f t="shared" si="12"/>
        <v>6795.1252795463615</v>
      </c>
      <c r="U43" s="11">
        <f t="shared" si="12"/>
        <v>6716.5513431591498</v>
      </c>
      <c r="V43" s="11">
        <f t="shared" si="12"/>
        <v>6506.0429713284811</v>
      </c>
      <c r="W43" s="11">
        <f t="shared" si="12"/>
        <v>6401.5094201549637</v>
      </c>
      <c r="X43" s="11">
        <f t="shared" si="12"/>
        <v>6877.3601878334275</v>
      </c>
    </row>
    <row r="44" spans="1:24" ht="15.75">
      <c r="B44" s="26" t="s">
        <v>33</v>
      </c>
      <c r="C44" s="9"/>
      <c r="D44" s="11">
        <f t="shared" ref="D44:X44" si="13">+D12/D36</f>
        <v>522.07980886988025</v>
      </c>
      <c r="E44" s="11">
        <f t="shared" si="13"/>
        <v>499.87660921836033</v>
      </c>
      <c r="F44" s="11">
        <f t="shared" si="13"/>
        <v>477.0258216104213</v>
      </c>
      <c r="G44" s="11">
        <f t="shared" si="13"/>
        <v>451.50189101230274</v>
      </c>
      <c r="H44" s="11">
        <f t="shared" si="13"/>
        <v>425.34498282149485</v>
      </c>
      <c r="I44" s="11">
        <f t="shared" si="13"/>
        <v>399.07084408433087</v>
      </c>
      <c r="J44" s="11">
        <f t="shared" si="13"/>
        <v>373.87515602310066</v>
      </c>
      <c r="K44" s="11">
        <f t="shared" si="13"/>
        <v>349.99891895449485</v>
      </c>
      <c r="L44" s="11">
        <f t="shared" si="13"/>
        <v>330.41282237883479</v>
      </c>
      <c r="M44" s="11">
        <f t="shared" si="13"/>
        <v>312.40248751735624</v>
      </c>
      <c r="N44" s="11">
        <f t="shared" si="13"/>
        <v>293.41510709890866</v>
      </c>
      <c r="O44" s="11">
        <f t="shared" si="13"/>
        <v>275.90597100974952</v>
      </c>
      <c r="P44" s="11">
        <f t="shared" si="13"/>
        <v>258.81200793324626</v>
      </c>
      <c r="Q44" s="11">
        <f t="shared" si="13"/>
        <v>239.62222372307983</v>
      </c>
      <c r="R44" s="11">
        <f t="shared" si="13"/>
        <v>219.42991782773714</v>
      </c>
      <c r="S44" s="11">
        <f t="shared" si="13"/>
        <v>201.41838028466978</v>
      </c>
      <c r="T44" s="11">
        <f t="shared" si="13"/>
        <v>185.11885919216294</v>
      </c>
      <c r="U44" s="11">
        <f t="shared" si="13"/>
        <v>170.36204576073035</v>
      </c>
      <c r="V44" s="11">
        <f t="shared" si="13"/>
        <v>156.39723532539958</v>
      </c>
      <c r="W44" s="11">
        <f t="shared" si="13"/>
        <v>143.38741326042469</v>
      </c>
      <c r="X44" s="11">
        <f t="shared" si="13"/>
        <v>131.82474590372181</v>
      </c>
    </row>
    <row r="45" spans="1:24" ht="15.75">
      <c r="B45" s="10" t="s">
        <v>31</v>
      </c>
      <c r="C45" s="9"/>
      <c r="D45" s="11">
        <f t="shared" ref="D45:X45" si="14">+D13/D36</f>
        <v>10546.532537199648</v>
      </c>
      <c r="E45" s="11">
        <f t="shared" si="14"/>
        <v>8278.0760473939335</v>
      </c>
      <c r="F45" s="11">
        <f t="shared" si="14"/>
        <v>8196.9776008122408</v>
      </c>
      <c r="G45" s="11">
        <f t="shared" si="14"/>
        <v>8142.0655034494939</v>
      </c>
      <c r="H45" s="11">
        <f t="shared" si="14"/>
        <v>8069.2664900055979</v>
      </c>
      <c r="I45" s="11">
        <f t="shared" si="14"/>
        <v>8013.1988211681801</v>
      </c>
      <c r="J45" s="11">
        <f t="shared" si="14"/>
        <v>7865.6626096246964</v>
      </c>
      <c r="K45" s="11">
        <f t="shared" si="14"/>
        <v>7960.0359265042271</v>
      </c>
      <c r="L45" s="11">
        <f t="shared" si="14"/>
        <v>7854.2717709835961</v>
      </c>
      <c r="M45" s="11">
        <f t="shared" si="14"/>
        <v>7765.1131785743937</v>
      </c>
      <c r="N45" s="11">
        <f t="shared" si="14"/>
        <v>7646.855575427644</v>
      </c>
      <c r="O45" s="11">
        <f t="shared" si="14"/>
        <v>7520.7254649891356</v>
      </c>
      <c r="P45" s="11">
        <f t="shared" si="14"/>
        <v>7325.0623751171506</v>
      </c>
      <c r="Q45" s="11">
        <f t="shared" si="14"/>
        <v>7183.6479597205871</v>
      </c>
      <c r="R45" s="11">
        <f t="shared" si="14"/>
        <v>6946.5954412884957</v>
      </c>
      <c r="S45" s="11">
        <f t="shared" si="14"/>
        <v>6820.9412508887672</v>
      </c>
      <c r="T45" s="11">
        <f t="shared" si="14"/>
        <v>6645.0598813880279</v>
      </c>
      <c r="U45" s="11">
        <f t="shared" si="14"/>
        <v>6569.2508382068581</v>
      </c>
      <c r="V45" s="11">
        <f t="shared" si="14"/>
        <v>6361.3180154135525</v>
      </c>
      <c r="W45" s="11">
        <f t="shared" si="14"/>
        <v>6259.2142129486811</v>
      </c>
      <c r="X45" s="11">
        <f t="shared" si="14"/>
        <v>6737.3803047712454</v>
      </c>
    </row>
    <row r="46" spans="1:24" ht="15.75">
      <c r="B46" s="10" t="s">
        <v>11</v>
      </c>
      <c r="C46" s="9"/>
      <c r="D46" s="11">
        <f t="shared" ref="D46:X46" si="15">+D16/D36</f>
        <v>202.49635887479252</v>
      </c>
      <c r="E46" s="11">
        <f t="shared" si="15"/>
        <v>200.31135885397711</v>
      </c>
      <c r="F46" s="11">
        <f t="shared" si="15"/>
        <v>197.84012531614184</v>
      </c>
      <c r="G46" s="11">
        <f t="shared" si="15"/>
        <v>195.11256285909246</v>
      </c>
      <c r="H46" s="11">
        <f t="shared" si="15"/>
        <v>192.19131734182955</v>
      </c>
      <c r="I46" s="11">
        <f t="shared" si="15"/>
        <v>189.11806681990029</v>
      </c>
      <c r="J46" s="11">
        <f t="shared" si="15"/>
        <v>185.92086634953412</v>
      </c>
      <c r="K46" s="11">
        <f t="shared" si="15"/>
        <v>182.57719883134519</v>
      </c>
      <c r="L46" s="11">
        <f t="shared" si="15"/>
        <v>179.02791365736414</v>
      </c>
      <c r="M46" s="11">
        <f t="shared" si="15"/>
        <v>175.20068182246007</v>
      </c>
      <c r="N46" s="11">
        <f t="shared" si="15"/>
        <v>171.07608819811378</v>
      </c>
      <c r="O46" s="11">
        <f t="shared" si="15"/>
        <v>167.58772741614391</v>
      </c>
      <c r="P46" s="11">
        <f t="shared" si="15"/>
        <v>163.87908118707162</v>
      </c>
      <c r="Q46" s="11">
        <f t="shared" si="15"/>
        <v>160.1095621518059</v>
      </c>
      <c r="R46" s="11">
        <f t="shared" si="15"/>
        <v>156.46090030165064</v>
      </c>
      <c r="S46" s="11">
        <f t="shared" si="15"/>
        <v>153.04721090708156</v>
      </c>
      <c r="T46" s="11">
        <f t="shared" si="15"/>
        <v>150.06539815833432</v>
      </c>
      <c r="U46" s="11">
        <f t="shared" si="15"/>
        <v>147.30050495229173</v>
      </c>
      <c r="V46" s="11">
        <f t="shared" si="15"/>
        <v>144.72495591492844</v>
      </c>
      <c r="W46" s="11">
        <f t="shared" si="15"/>
        <v>142.29520720628193</v>
      </c>
      <c r="X46" s="11">
        <f t="shared" si="15"/>
        <v>139.97988306218244</v>
      </c>
    </row>
    <row r="47" spans="1:24" ht="15.75">
      <c r="B47" s="10" t="s">
        <v>12</v>
      </c>
      <c r="C47" s="9"/>
      <c r="D47" s="11">
        <f t="shared" ref="D47:X47" si="16">+D19/D36</f>
        <v>293.5458093588158</v>
      </c>
      <c r="E47" s="11">
        <f t="shared" si="16"/>
        <v>277.28014083652363</v>
      </c>
      <c r="F47" s="11">
        <f t="shared" si="16"/>
        <v>260.88749516558505</v>
      </c>
      <c r="G47" s="11">
        <f t="shared" si="16"/>
        <v>242.16156581930315</v>
      </c>
      <c r="H47" s="11">
        <f t="shared" si="16"/>
        <v>223.05671763405715</v>
      </c>
      <c r="I47" s="11">
        <f t="shared" si="16"/>
        <v>203.55402047565292</v>
      </c>
      <c r="J47" s="11">
        <f t="shared" si="16"/>
        <v>184.71534471704754</v>
      </c>
      <c r="K47" s="11">
        <f t="shared" si="16"/>
        <v>168.00444666212351</v>
      </c>
      <c r="L47" s="11">
        <f t="shared" si="16"/>
        <v>155.25883019462242</v>
      </c>
      <c r="M47" s="11">
        <f t="shared" si="16"/>
        <v>144.82380297028715</v>
      </c>
      <c r="N47" s="11">
        <f t="shared" si="16"/>
        <v>135.39368201719276</v>
      </c>
      <c r="O47" s="11">
        <f t="shared" si="16"/>
        <v>128.16675237342869</v>
      </c>
      <c r="P47" s="11">
        <f t="shared" si="16"/>
        <v>120.76721371112644</v>
      </c>
      <c r="Q47" s="11">
        <f t="shared" si="16"/>
        <v>114.46372409618164</v>
      </c>
      <c r="R47" s="11">
        <f t="shared" si="16"/>
        <v>107.32701671736714</v>
      </c>
      <c r="S47" s="11">
        <f t="shared" si="16"/>
        <v>102.10830876112213</v>
      </c>
      <c r="T47" s="11">
        <f t="shared" si="16"/>
        <v>97.511478721134893</v>
      </c>
      <c r="U47" s="11">
        <f t="shared" si="16"/>
        <v>93.420874205433037</v>
      </c>
      <c r="V47" s="11">
        <f t="shared" si="16"/>
        <v>89.608881332865977</v>
      </c>
      <c r="W47" s="11">
        <f t="shared" si="16"/>
        <v>86.169967678381184</v>
      </c>
      <c r="X47" s="11">
        <f t="shared" si="16"/>
        <v>82.883982315030678</v>
      </c>
    </row>
    <row r="48" spans="1:24" ht="15.75">
      <c r="B48" s="10" t="s">
        <v>16</v>
      </c>
      <c r="C48" s="9"/>
      <c r="D48" s="11">
        <f t="shared" ref="D48:X48" si="17">+D23/D36</f>
        <v>228.53399951106451</v>
      </c>
      <c r="E48" s="11">
        <f t="shared" si="17"/>
        <v>222.5964683818367</v>
      </c>
      <c r="F48" s="11">
        <f t="shared" si="17"/>
        <v>216.13832644483628</v>
      </c>
      <c r="G48" s="11">
        <f t="shared" si="17"/>
        <v>209.34032519299961</v>
      </c>
      <c r="H48" s="11">
        <f t="shared" si="17"/>
        <v>202.28826518743767</v>
      </c>
      <c r="I48" s="11">
        <f t="shared" si="17"/>
        <v>195.51682360867792</v>
      </c>
      <c r="J48" s="11">
        <f t="shared" si="17"/>
        <v>189.15981130605311</v>
      </c>
      <c r="K48" s="11">
        <f t="shared" si="17"/>
        <v>181.99447229237137</v>
      </c>
      <c r="L48" s="11">
        <f t="shared" si="17"/>
        <v>175.15399218421237</v>
      </c>
      <c r="M48" s="11">
        <f t="shared" si="17"/>
        <v>167.57868454706903</v>
      </c>
      <c r="N48" s="11">
        <f t="shared" si="17"/>
        <v>158.02142508171588</v>
      </c>
      <c r="O48" s="11">
        <f t="shared" si="17"/>
        <v>147.7392186363208</v>
      </c>
      <c r="P48" s="11">
        <f t="shared" si="17"/>
        <v>138.04479422211983</v>
      </c>
      <c r="Q48" s="11">
        <f t="shared" si="17"/>
        <v>125.15849962689819</v>
      </c>
      <c r="R48" s="11">
        <f t="shared" si="17"/>
        <v>112.10290111037</v>
      </c>
      <c r="S48" s="11">
        <f t="shared" si="17"/>
        <v>99.310071523547634</v>
      </c>
      <c r="T48" s="11">
        <f t="shared" si="17"/>
        <v>87.607380471028065</v>
      </c>
      <c r="U48" s="11">
        <f t="shared" si="17"/>
        <v>76.941171555297302</v>
      </c>
      <c r="V48" s="11">
        <f t="shared" si="17"/>
        <v>66.788353992533601</v>
      </c>
      <c r="W48" s="11">
        <f t="shared" si="17"/>
        <v>57.217445582043531</v>
      </c>
      <c r="X48" s="11">
        <f t="shared" si="17"/>
        <v>48.940763588691127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23419.759159184308</v>
      </c>
      <c r="E50" s="11">
        <f t="shared" ref="E50:X50" si="18">+E35/E36</f>
        <v>23761.301822815123</v>
      </c>
      <c r="F50" s="11">
        <f t="shared" si="18"/>
        <v>24530.686002032755</v>
      </c>
      <c r="G50" s="11">
        <f t="shared" si="18"/>
        <v>24981.054638376481</v>
      </c>
      <c r="H50" s="11">
        <f t="shared" si="18"/>
        <v>26300.83930292496</v>
      </c>
      <c r="I50" s="11">
        <f t="shared" si="18"/>
        <v>28630.011249260697</v>
      </c>
      <c r="J50" s="11">
        <f t="shared" si="18"/>
        <v>30572.60184617581</v>
      </c>
      <c r="K50" s="11">
        <f t="shared" si="18"/>
        <v>33620.1036303035</v>
      </c>
      <c r="L50" s="11">
        <f t="shared" si="18"/>
        <v>35882.550255330738</v>
      </c>
      <c r="M50" s="11">
        <f t="shared" si="18"/>
        <v>38975.236731820252</v>
      </c>
      <c r="N50" s="11">
        <f t="shared" si="18"/>
        <v>42007.208259449006</v>
      </c>
      <c r="O50" s="11">
        <f t="shared" si="18"/>
        <v>43313.999326242214</v>
      </c>
      <c r="P50" s="11">
        <f t="shared" si="18"/>
        <v>45042.703444571081</v>
      </c>
      <c r="Q50" s="11">
        <f t="shared" si="18"/>
        <v>46042.09757200654</v>
      </c>
      <c r="R50" s="11">
        <f t="shared" si="18"/>
        <v>47232.261105037644</v>
      </c>
      <c r="S50" s="11">
        <f t="shared" si="18"/>
        <v>48888.390999201401</v>
      </c>
      <c r="T50" s="11">
        <f t="shared" si="18"/>
        <v>50652.130121612696</v>
      </c>
      <c r="U50" s="11">
        <f t="shared" si="18"/>
        <v>52472.202608825326</v>
      </c>
      <c r="V50" s="11">
        <f t="shared" si="18"/>
        <v>50192.096502613997</v>
      </c>
      <c r="W50" s="11">
        <f t="shared" si="18"/>
        <v>46053.837497666653</v>
      </c>
      <c r="X50" s="11">
        <f t="shared" si="18"/>
        <v>45263.97909272914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0.95265000347295459</v>
      </c>
      <c r="F53" s="32">
        <f>IFERROR(((F39/$D39)-1)*100,0)</f>
        <v>1.6392239163714573</v>
      </c>
      <c r="G53" s="32">
        <f>IFERROR(((G39/$D39)-1)*100,0)</f>
        <v>2.9981491311364294</v>
      </c>
      <c r="H53" s="32">
        <f t="shared" ref="H53:X53" si="19">IFERROR(((H39/$D39)-1)*100,0)</f>
        <v>4.4975295957168759</v>
      </c>
      <c r="I53" s="32">
        <f t="shared" si="19"/>
        <v>5.8359124650473548</v>
      </c>
      <c r="J53" s="32">
        <f t="shared" si="19"/>
        <v>8.2502991494373568</v>
      </c>
      <c r="K53" s="32">
        <f t="shared" si="19"/>
        <v>10.103216100600566</v>
      </c>
      <c r="L53" s="32">
        <f t="shared" si="19"/>
        <v>12.883062246095589</v>
      </c>
      <c r="M53" s="32">
        <f t="shared" si="19"/>
        <v>15.89405949335676</v>
      </c>
      <c r="N53" s="32">
        <f t="shared" si="19"/>
        <v>18.383985712566453</v>
      </c>
      <c r="O53" s="32">
        <f t="shared" si="19"/>
        <v>21.104942756127933</v>
      </c>
      <c r="P53" s="32">
        <f t="shared" si="19"/>
        <v>23.633929612522465</v>
      </c>
      <c r="Q53" s="32">
        <f t="shared" si="19"/>
        <v>25.742791575326663</v>
      </c>
      <c r="R53" s="32">
        <f t="shared" si="19"/>
        <v>28.073093442289565</v>
      </c>
      <c r="S53" s="32">
        <f t="shared" si="19"/>
        <v>31.254868477136789</v>
      </c>
      <c r="T53" s="32">
        <f t="shared" si="19"/>
        <v>33.91723406875311</v>
      </c>
      <c r="U53" s="32">
        <f t="shared" si="19"/>
        <v>36.418961519126647</v>
      </c>
      <c r="V53" s="32">
        <f t="shared" si="19"/>
        <v>37.803324227622184</v>
      </c>
      <c r="W53" s="32">
        <f t="shared" si="19"/>
        <v>35.233390063272239</v>
      </c>
      <c r="X53" s="32">
        <f t="shared" si="19"/>
        <v>34.985067828780679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2.1277076426736929</v>
      </c>
      <c r="F54" s="32">
        <f t="shared" ref="F54:I54" si="21">IFERROR(((F40/$D40)-1)*100,0)</f>
        <v>3.889163473283852</v>
      </c>
      <c r="G54" s="32">
        <f t="shared" si="21"/>
        <v>5.1880111327885503</v>
      </c>
      <c r="H54" s="32">
        <f t="shared" si="21"/>
        <v>6.9870669197109159</v>
      </c>
      <c r="I54" s="32">
        <f t="shared" si="21"/>
        <v>9.485244241878954</v>
      </c>
      <c r="J54" s="32">
        <f t="shared" ref="J54:X54" si="22">IFERROR(((J40/$D40)-1)*100,0)</f>
        <v>12.928586665951801</v>
      </c>
      <c r="K54" s="32">
        <f t="shared" si="22"/>
        <v>17.425081862772451</v>
      </c>
      <c r="L54" s="32">
        <f t="shared" si="22"/>
        <v>22.746878021623363</v>
      </c>
      <c r="M54" s="32">
        <f t="shared" si="22"/>
        <v>28.927118171121723</v>
      </c>
      <c r="N54" s="32">
        <f t="shared" si="22"/>
        <v>35.116949080496141</v>
      </c>
      <c r="O54" s="32">
        <f t="shared" si="22"/>
        <v>40.517941229098334</v>
      </c>
      <c r="P54" s="32">
        <f t="shared" si="22"/>
        <v>45.471244965258336</v>
      </c>
      <c r="Q54" s="32">
        <f t="shared" si="22"/>
        <v>50.602367154662844</v>
      </c>
      <c r="R54" s="32">
        <f t="shared" si="22"/>
        <v>56.488716293878547</v>
      </c>
      <c r="S54" s="32">
        <f t="shared" si="22"/>
        <v>64.036098777939188</v>
      </c>
      <c r="T54" s="32">
        <f t="shared" si="22"/>
        <v>71.799671590472443</v>
      </c>
      <c r="U54" s="32">
        <f t="shared" si="22"/>
        <v>79.43887340392331</v>
      </c>
      <c r="V54" s="32">
        <f t="shared" si="22"/>
        <v>84.887020183805788</v>
      </c>
      <c r="W54" s="32">
        <f t="shared" si="22"/>
        <v>85.685121716504355</v>
      </c>
      <c r="X54" s="39">
        <f t="shared" si="22"/>
        <v>83.782143107122025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1.5952410261632854</v>
      </c>
      <c r="F55" s="32">
        <f t="shared" ref="F55:I55" si="23">IFERROR(((F41/$D41)-1)*100,0)</f>
        <v>1.9894655608659662</v>
      </c>
      <c r="G55" s="32">
        <f t="shared" si="23"/>
        <v>3.4726195356026945</v>
      </c>
      <c r="H55" s="32">
        <f t="shared" si="23"/>
        <v>4.9865813315310037</v>
      </c>
      <c r="I55" s="32">
        <f t="shared" si="23"/>
        <v>6.0261190969302714</v>
      </c>
      <c r="J55" s="32">
        <f t="shared" ref="J55:X55" si="24">IFERROR(((J41/$D41)-1)*100,0)</f>
        <v>8.279693735940219</v>
      </c>
      <c r="K55" s="32">
        <f t="shared" si="24"/>
        <v>9.2778198392188926</v>
      </c>
      <c r="L55" s="32">
        <f t="shared" si="24"/>
        <v>11.369600366337318</v>
      </c>
      <c r="M55" s="32">
        <f t="shared" si="24"/>
        <v>13.478555337385245</v>
      </c>
      <c r="N55" s="32">
        <f t="shared" si="24"/>
        <v>14.870002038088437</v>
      </c>
      <c r="O55" s="32">
        <f t="shared" si="24"/>
        <v>16.860077091380465</v>
      </c>
      <c r="P55" s="32">
        <f t="shared" si="24"/>
        <v>18.767732992837939</v>
      </c>
      <c r="Q55" s="32">
        <f t="shared" si="24"/>
        <v>20.004392988428023</v>
      </c>
      <c r="R55" s="32">
        <f t="shared" si="24"/>
        <v>21.330524864792611</v>
      </c>
      <c r="S55" s="32">
        <f t="shared" si="24"/>
        <v>23.219571646232072</v>
      </c>
      <c r="T55" s="32">
        <f t="shared" si="24"/>
        <v>24.329530206421413</v>
      </c>
      <c r="U55" s="32">
        <f t="shared" si="24"/>
        <v>25.213800639006422</v>
      </c>
      <c r="V55" s="32">
        <f t="shared" si="24"/>
        <v>25.355333437001871</v>
      </c>
      <c r="W55" s="32">
        <f t="shared" si="24"/>
        <v>21.542079183802777</v>
      </c>
      <c r="X55" s="32">
        <f t="shared" si="24"/>
        <v>21.652213016745669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-20.342672131910522</v>
      </c>
      <c r="F56" s="32">
        <f t="shared" ref="F56:I56" si="25">IFERROR(((F42/$D42)-1)*100,0)</f>
        <v>-21.286860237210092</v>
      </c>
      <c r="G56" s="32">
        <f t="shared" si="25"/>
        <v>-22.024707707188206</v>
      </c>
      <c r="H56" s="32">
        <f t="shared" si="25"/>
        <v>-22.928586551931097</v>
      </c>
      <c r="I56" s="32">
        <f t="shared" si="25"/>
        <v>-23.686409587202174</v>
      </c>
      <c r="J56" s="32">
        <f t="shared" ref="J56:X56" si="26">IFERROR(((J42/$D42)-1)*100,0)</f>
        <v>-25.247295074873001</v>
      </c>
      <c r="K56" s="32">
        <f t="shared" si="26"/>
        <v>-24.65149377394793</v>
      </c>
      <c r="L56" s="32">
        <f t="shared" si="26"/>
        <v>-25.795121616111583</v>
      </c>
      <c r="M56" s="32">
        <f t="shared" si="26"/>
        <v>-26.779906360995575</v>
      </c>
      <c r="N56" s="32">
        <f t="shared" si="26"/>
        <v>-28.034171410604504</v>
      </c>
      <c r="O56" s="32">
        <f t="shared" si="26"/>
        <v>-29.339523094818986</v>
      </c>
      <c r="P56" s="32">
        <f t="shared" si="26"/>
        <v>-31.260059085059268</v>
      </c>
      <c r="Q56" s="32">
        <f t="shared" si="26"/>
        <v>-32.718422436393894</v>
      </c>
      <c r="R56" s="32">
        <f t="shared" si="26"/>
        <v>-35.033132488503881</v>
      </c>
      <c r="S56" s="32">
        <f t="shared" si="26"/>
        <v>-36.338056619639673</v>
      </c>
      <c r="T56" s="32">
        <f t="shared" si="26"/>
        <v>-38.069587283134929</v>
      </c>
      <c r="U56" s="32">
        <f t="shared" si="26"/>
        <v>-38.897640248125867</v>
      </c>
      <c r="V56" s="32">
        <f t="shared" si="26"/>
        <v>-40.889220563268516</v>
      </c>
      <c r="W56" s="32">
        <f t="shared" si="26"/>
        <v>-41.932093774019549</v>
      </c>
      <c r="X56" s="32">
        <f t="shared" si="26"/>
        <v>-37.812817556604564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-21.12415467276092</v>
      </c>
      <c r="F57" s="32">
        <f t="shared" ref="F57:I57" si="27">IFERROR(((F43/$D43)-1)*100,0)</f>
        <v>-21.901617278243812</v>
      </c>
      <c r="G57" s="32">
        <f t="shared" si="27"/>
        <v>-22.437848600878407</v>
      </c>
      <c r="H57" s="32">
        <f t="shared" si="27"/>
        <v>-23.142286738437168</v>
      </c>
      <c r="I57" s="32">
        <f t="shared" si="27"/>
        <v>-23.692484527755088</v>
      </c>
      <c r="J57" s="32">
        <f t="shared" ref="J57:X57" si="28">IFERROR(((J43/$D43)-1)*100,0)</f>
        <v>-25.094782479236997</v>
      </c>
      <c r="K57" s="32">
        <f t="shared" si="28"/>
        <v>-24.247918541652968</v>
      </c>
      <c r="L57" s="32">
        <f t="shared" si="28"/>
        <v>-25.264879624849367</v>
      </c>
      <c r="M57" s="32">
        <f t="shared" si="28"/>
        <v>-26.129942182063857</v>
      </c>
      <c r="N57" s="32">
        <f t="shared" si="28"/>
        <v>-27.268484072260001</v>
      </c>
      <c r="O57" s="32">
        <f t="shared" si="28"/>
        <v>-28.474346224773285</v>
      </c>
      <c r="P57" s="32">
        <f t="shared" si="28"/>
        <v>-30.329134578480922</v>
      </c>
      <c r="Q57" s="32">
        <f t="shared" si="28"/>
        <v>-31.679804818886083</v>
      </c>
      <c r="R57" s="32">
        <f t="shared" si="28"/>
        <v>-33.919087851887809</v>
      </c>
      <c r="S57" s="32">
        <f t="shared" si="28"/>
        <v>-35.119827760973301</v>
      </c>
      <c r="T57" s="32">
        <f t="shared" si="28"/>
        <v>-36.783821634083161</v>
      </c>
      <c r="U57" s="32">
        <f t="shared" si="28"/>
        <v>-37.514808006404721</v>
      </c>
      <c r="V57" s="32">
        <f t="shared" si="28"/>
        <v>-39.473202330821756</v>
      </c>
      <c r="W57" s="32">
        <f t="shared" si="28"/>
        <v>-40.445695308412446</v>
      </c>
      <c r="X57" s="32">
        <f t="shared" si="28"/>
        <v>-36.018776632510054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-4.2528363047753315</v>
      </c>
      <c r="F58" s="32">
        <f t="shared" ref="F58:I58" si="29">IFERROR(((F44/$D44)-1)*100,0)</f>
        <v>-8.6297126404840334</v>
      </c>
      <c r="G58" s="32">
        <f t="shared" si="29"/>
        <v>-13.518607051736776</v>
      </c>
      <c r="H58" s="32">
        <f t="shared" si="29"/>
        <v>-18.5287430015312</v>
      </c>
      <c r="I58" s="32">
        <f t="shared" si="29"/>
        <v>-23.561333477312729</v>
      </c>
      <c r="J58" s="32">
        <f t="shared" ref="J58:X58" si="30">IFERROR(((J44/$D44)-1)*100,0)</f>
        <v>-28.387355789068092</v>
      </c>
      <c r="K58" s="32">
        <f t="shared" si="30"/>
        <v>-32.960648351423551</v>
      </c>
      <c r="L58" s="32">
        <f t="shared" si="30"/>
        <v>-36.712200555301557</v>
      </c>
      <c r="M58" s="32">
        <f t="shared" si="30"/>
        <v>-40.161928845017378</v>
      </c>
      <c r="N58" s="32">
        <f t="shared" si="30"/>
        <v>-43.798802000397316</v>
      </c>
      <c r="O58" s="32">
        <f t="shared" si="30"/>
        <v>-47.152529877186936</v>
      </c>
      <c r="P58" s="32">
        <f t="shared" si="30"/>
        <v>-50.426734852381387</v>
      </c>
      <c r="Q58" s="32">
        <f t="shared" si="30"/>
        <v>-54.102376753129391</v>
      </c>
      <c r="R58" s="32">
        <f t="shared" si="30"/>
        <v>-57.970043257806502</v>
      </c>
      <c r="S58" s="32">
        <f t="shared" si="30"/>
        <v>-61.420001911073719</v>
      </c>
      <c r="T58" s="32">
        <f t="shared" si="30"/>
        <v>-64.542038200465868</v>
      </c>
      <c r="U58" s="32">
        <f t="shared" si="30"/>
        <v>-67.368581801793013</v>
      </c>
      <c r="V58" s="32">
        <f t="shared" si="30"/>
        <v>-70.043423884952617</v>
      </c>
      <c r="W58" s="32">
        <f t="shared" si="30"/>
        <v>-72.535345971182423</v>
      </c>
      <c r="X58" s="32">
        <f t="shared" si="30"/>
        <v>-74.750077734460532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-21.50902660949874</v>
      </c>
      <c r="F59" s="32">
        <f t="shared" ref="F59:I59" si="31">IFERROR(((F45/$D45)-1)*100,0)</f>
        <v>-22.277984997439447</v>
      </c>
      <c r="G59" s="32">
        <f t="shared" si="31"/>
        <v>-22.798649937969053</v>
      </c>
      <c r="H59" s="32">
        <f t="shared" si="31"/>
        <v>-23.488914849086719</v>
      </c>
      <c r="I59" s="32">
        <f t="shared" si="31"/>
        <v>-24.020536674930003</v>
      </c>
      <c r="J59" s="32">
        <f t="shared" ref="J59:X59" si="32">IFERROR(((J45/$D45)-1)*100,0)</f>
        <v>-25.419443955812092</v>
      </c>
      <c r="K59" s="32">
        <f t="shared" si="32"/>
        <v>-24.524616043921064</v>
      </c>
      <c r="L59" s="32">
        <f t="shared" si="32"/>
        <v>-25.527449488444955</v>
      </c>
      <c r="M59" s="32">
        <f t="shared" si="32"/>
        <v>-26.372832481335962</v>
      </c>
      <c r="N59" s="32">
        <f t="shared" si="32"/>
        <v>-27.494126164635489</v>
      </c>
      <c r="O59" s="32">
        <f t="shared" si="32"/>
        <v>-28.690065303813451</v>
      </c>
      <c r="P59" s="32">
        <f t="shared" si="32"/>
        <v>-30.545301507578458</v>
      </c>
      <c r="Q59" s="32">
        <f t="shared" si="32"/>
        <v>-31.88616320688833</v>
      </c>
      <c r="R59" s="32">
        <f t="shared" si="32"/>
        <v>-34.133845254006303</v>
      </c>
      <c r="S59" s="32">
        <f t="shared" si="32"/>
        <v>-35.325271819624163</v>
      </c>
      <c r="T59" s="32">
        <f t="shared" si="32"/>
        <v>-36.992941917643321</v>
      </c>
      <c r="U59" s="32">
        <f t="shared" si="32"/>
        <v>-37.711747296698249</v>
      </c>
      <c r="V59" s="32">
        <f t="shared" si="32"/>
        <v>-39.683322523531203</v>
      </c>
      <c r="W59" s="32">
        <f t="shared" si="32"/>
        <v>-40.651449271395798</v>
      </c>
      <c r="X59" s="32">
        <f t="shared" si="32"/>
        <v>-36.117579109463605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-1.0790317578828312</v>
      </c>
      <c r="F60" s="32">
        <f t="shared" ref="F60:I60" si="33">IFERROR(((F46/$D46)-1)*100,0)</f>
        <v>-2.2994159423526894</v>
      </c>
      <c r="G60" s="32">
        <f t="shared" si="33"/>
        <v>-3.6463845852485632</v>
      </c>
      <c r="H60" s="32">
        <f t="shared" si="33"/>
        <v>-5.0890009036334227</v>
      </c>
      <c r="I60" s="32">
        <f t="shared" si="33"/>
        <v>-6.6066827715970389</v>
      </c>
      <c r="J60" s="32">
        <f t="shared" ref="J60:X60" si="34">IFERROR(((J46/$D46)-1)*100,0)</f>
        <v>-8.1855755912664812</v>
      </c>
      <c r="K60" s="32">
        <f t="shared" si="34"/>
        <v>-9.836799117836847</v>
      </c>
      <c r="L60" s="32">
        <f t="shared" si="34"/>
        <v>-11.589564053316826</v>
      </c>
      <c r="M60" s="32">
        <f t="shared" si="34"/>
        <v>-13.479589067184117</v>
      </c>
      <c r="N60" s="32">
        <f t="shared" si="34"/>
        <v>-15.516462049624558</v>
      </c>
      <c r="O60" s="32">
        <f t="shared" si="34"/>
        <v>-17.239140324608659</v>
      </c>
      <c r="P60" s="32">
        <f t="shared" si="34"/>
        <v>-19.070603492479943</v>
      </c>
      <c r="Q60" s="32">
        <f t="shared" si="34"/>
        <v>-20.932127845911154</v>
      </c>
      <c r="R60" s="32">
        <f t="shared" si="34"/>
        <v>-22.733968565630612</v>
      </c>
      <c r="S60" s="32">
        <f t="shared" si="34"/>
        <v>-24.419771418352433</v>
      </c>
      <c r="T60" s="32">
        <f t="shared" si="34"/>
        <v>-25.892298018492909</v>
      </c>
      <c r="U60" s="32">
        <f t="shared" si="34"/>
        <v>-27.257701930645318</v>
      </c>
      <c r="V60" s="32">
        <f t="shared" si="34"/>
        <v>-28.529600868322412</v>
      </c>
      <c r="W60" s="32">
        <f t="shared" si="34"/>
        <v>-29.729498349021743</v>
      </c>
      <c r="X60" s="32">
        <f t="shared" si="34"/>
        <v>-30.8728888558758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-5.5411005722823425</v>
      </c>
      <c r="F61" s="32">
        <f t="shared" ref="F61:I61" si="36">IFERROR(((F47/$D47)-1)*100,0)</f>
        <v>-11.125457476148416</v>
      </c>
      <c r="G61" s="32">
        <f t="shared" si="36"/>
        <v>-17.504676238352669</v>
      </c>
      <c r="H61" s="32">
        <f t="shared" si="36"/>
        <v>-24.012978375922334</v>
      </c>
      <c r="I61" s="32">
        <f t="shared" si="36"/>
        <v>-30.65681267251933</v>
      </c>
      <c r="J61" s="32">
        <f t="shared" ref="J61:X61" si="37">IFERROR(((J47/$D47)-1)*100,0)</f>
        <v>-37.074439890483781</v>
      </c>
      <c r="K61" s="32">
        <f t="shared" si="37"/>
        <v>-42.767213393680834</v>
      </c>
      <c r="L61" s="32">
        <f t="shared" si="37"/>
        <v>-47.109164823796981</v>
      </c>
      <c r="M61" s="32">
        <f t="shared" si="37"/>
        <v>-50.663985533766656</v>
      </c>
      <c r="N61" s="32">
        <f t="shared" si="37"/>
        <v>-53.876472529814158</v>
      </c>
      <c r="O61" s="32">
        <f t="shared" si="37"/>
        <v>-56.338415236320394</v>
      </c>
      <c r="P61" s="32">
        <f t="shared" si="37"/>
        <v>-58.859159333626664</v>
      </c>
      <c r="Q61" s="32">
        <f t="shared" si="37"/>
        <v>-61.006520806343076</v>
      </c>
      <c r="R61" s="32">
        <f t="shared" si="37"/>
        <v>-63.437728185662515</v>
      </c>
      <c r="S61" s="32">
        <f t="shared" si="37"/>
        <v>-65.215545408686097</v>
      </c>
      <c r="T61" s="32">
        <f t="shared" si="37"/>
        <v>-66.781512250463877</v>
      </c>
      <c r="U61" s="32">
        <f t="shared" si="37"/>
        <v>-68.175027124560302</v>
      </c>
      <c r="V61" s="32">
        <f t="shared" si="37"/>
        <v>-69.473629506550878</v>
      </c>
      <c r="W61" s="32">
        <f t="shared" si="37"/>
        <v>-70.645137852044314</v>
      </c>
      <c r="X61" s="32">
        <f t="shared" si="37"/>
        <v>-71.764549289232932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-2.5980953127021866</v>
      </c>
      <c r="F62" s="32">
        <f t="shared" ref="F62:I62" si="38">IFERROR(((F48/$D48)-1)*100,0)</f>
        <v>-5.4239951572842777</v>
      </c>
      <c r="G62" s="32">
        <f t="shared" si="38"/>
        <v>-8.3986078041467174</v>
      </c>
      <c r="H62" s="32">
        <f t="shared" si="38"/>
        <v>-11.484389359910596</v>
      </c>
      <c r="I62" s="32">
        <f t="shared" si="38"/>
        <v>-14.447380246713815</v>
      </c>
      <c r="J62" s="32">
        <f t="shared" ref="J62:X62" si="39">IFERROR(((J48/$D48)-1)*100,0)</f>
        <v>-17.229028629985134</v>
      </c>
      <c r="K62" s="32">
        <f t="shared" si="39"/>
        <v>-20.364377868615524</v>
      </c>
      <c r="L62" s="32">
        <f t="shared" si="39"/>
        <v>-23.357578058868977</v>
      </c>
      <c r="M62" s="32">
        <f t="shared" si="39"/>
        <v>-26.672317945866219</v>
      </c>
      <c r="N62" s="32">
        <f t="shared" si="39"/>
        <v>-30.854303771082758</v>
      </c>
      <c r="O62" s="32">
        <f t="shared" si="39"/>
        <v>-35.353505844906906</v>
      </c>
      <c r="P62" s="32">
        <f t="shared" si="39"/>
        <v>-39.595511163564801</v>
      </c>
      <c r="Q62" s="32">
        <f t="shared" si="39"/>
        <v>-45.234188394432472</v>
      </c>
      <c r="R62" s="32">
        <f t="shared" si="39"/>
        <v>-50.946948222055454</v>
      </c>
      <c r="S62" s="32">
        <f t="shared" si="39"/>
        <v>-56.544727814672704</v>
      </c>
      <c r="T62" s="32">
        <f t="shared" si="39"/>
        <v>-61.665493686515326</v>
      </c>
      <c r="U62" s="32">
        <f t="shared" si="39"/>
        <v>-66.332724356153321</v>
      </c>
      <c r="V62" s="32">
        <f t="shared" si="39"/>
        <v>-70.775309522686555</v>
      </c>
      <c r="W62" s="32">
        <f t="shared" si="39"/>
        <v>-74.963267739392393</v>
      </c>
      <c r="X62" s="32">
        <f t="shared" si="39"/>
        <v>-78.584909163014217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1.4583525872719161</v>
      </c>
      <c r="F64" s="32">
        <f t="shared" ref="F64:I64" si="41">IFERROR(((F50/$D50)-1)*100,0)</f>
        <v>4.743545120585857</v>
      </c>
      <c r="G64" s="32">
        <f t="shared" si="41"/>
        <v>6.6665735910435009</v>
      </c>
      <c r="H64" s="32">
        <f t="shared" si="41"/>
        <v>12.301920460231575</v>
      </c>
      <c r="I64" s="32">
        <f t="shared" si="41"/>
        <v>22.247248806711717</v>
      </c>
      <c r="J64" s="32">
        <f t="shared" ref="J64:X64" si="42">IFERROR(((J50/$D50)-1)*100,0)</f>
        <v>30.541913938455</v>
      </c>
      <c r="K64" s="32">
        <f t="shared" si="42"/>
        <v>43.554437950396327</v>
      </c>
      <c r="L64" s="32">
        <f t="shared" si="42"/>
        <v>53.214855931851091</v>
      </c>
      <c r="M64" s="32">
        <f t="shared" si="42"/>
        <v>66.420314004534504</v>
      </c>
      <c r="N64" s="32">
        <f t="shared" si="42"/>
        <v>79.366525393901966</v>
      </c>
      <c r="O64" s="32">
        <f t="shared" si="42"/>
        <v>84.946390916476048</v>
      </c>
      <c r="P64" s="32">
        <f t="shared" si="42"/>
        <v>92.327782443941601</v>
      </c>
      <c r="Q64" s="32">
        <f t="shared" si="42"/>
        <v>96.595094164111586</v>
      </c>
      <c r="R64" s="32">
        <f t="shared" si="42"/>
        <v>101.67697192784755</v>
      </c>
      <c r="S64" s="32">
        <f t="shared" si="42"/>
        <v>108.74847886738111</v>
      </c>
      <c r="T64" s="32">
        <f t="shared" si="42"/>
        <v>116.27946631444721</v>
      </c>
      <c r="U64" s="32">
        <f t="shared" si="42"/>
        <v>124.0509915245981</v>
      </c>
      <c r="V64" s="32">
        <f t="shared" si="42"/>
        <v>114.31516934678055</v>
      </c>
      <c r="W64" s="32">
        <f t="shared" si="42"/>
        <v>96.645222457832773</v>
      </c>
      <c r="X64" s="32">
        <f t="shared" si="42"/>
        <v>93.272607054024249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28.67854207206916</v>
      </c>
      <c r="D67" s="30">
        <f>(D8/D7)*100</f>
        <v>24.840178738336526</v>
      </c>
      <c r="E67" s="30">
        <f t="shared" ref="E67:X67" si="43">(E8/E7)*100</f>
        <v>25.129310740166989</v>
      </c>
      <c r="F67" s="30">
        <f t="shared" si="43"/>
        <v>25.390054058027502</v>
      </c>
      <c r="G67" s="30">
        <f t="shared" si="43"/>
        <v>25.368310204699807</v>
      </c>
      <c r="H67" s="30">
        <f t="shared" si="43"/>
        <v>25.431968346598293</v>
      </c>
      <c r="I67" s="30">
        <f t="shared" si="43"/>
        <v>25.696693804920617</v>
      </c>
      <c r="J67" s="30">
        <f t="shared" si="43"/>
        <v>25.913704622446303</v>
      </c>
      <c r="K67" s="30">
        <f t="shared" si="43"/>
        <v>26.492051051169586</v>
      </c>
      <c r="L67" s="30">
        <f t="shared" si="43"/>
        <v>27.010734196621044</v>
      </c>
      <c r="M67" s="30">
        <f t="shared" si="43"/>
        <v>27.633622237323348</v>
      </c>
      <c r="N67" s="30">
        <f t="shared" si="43"/>
        <v>28.351209376303043</v>
      </c>
      <c r="O67" s="30">
        <f t="shared" si="43"/>
        <v>28.822033986694979</v>
      </c>
      <c r="P67" s="30">
        <f t="shared" si="43"/>
        <v>29.227670248372924</v>
      </c>
      <c r="Q67" s="30">
        <f t="shared" si="43"/>
        <v>29.751126658400569</v>
      </c>
      <c r="R67" s="30">
        <f t="shared" si="43"/>
        <v>30.351478041126377</v>
      </c>
      <c r="S67" s="30">
        <f t="shared" si="43"/>
        <v>31.044075244288571</v>
      </c>
      <c r="T67" s="30">
        <f t="shared" si="43"/>
        <v>31.866955580219798</v>
      </c>
      <c r="U67" s="30">
        <f t="shared" si="43"/>
        <v>32.673564131583426</v>
      </c>
      <c r="V67" s="30">
        <f t="shared" si="43"/>
        <v>33.327400870084325</v>
      </c>
      <c r="W67" s="30">
        <f t="shared" si="43"/>
        <v>34.1073429448873</v>
      </c>
      <c r="X67" s="30">
        <f t="shared" si="43"/>
        <v>33.819898431181095</v>
      </c>
    </row>
    <row r="68" spans="1:24" ht="15.75">
      <c r="B68" s="20" t="s">
        <v>38</v>
      </c>
      <c r="C68" s="31">
        <f t="shared" ref="C68:C69" si="44">AVERAGE(D68:X68)</f>
        <v>69.143817080009399</v>
      </c>
      <c r="D68" s="30">
        <f>(D9/D7)*100</f>
        <v>71.627777550986764</v>
      </c>
      <c r="E68" s="30">
        <f t="shared" ref="E68:X68" si="45">(E9/E7)*100</f>
        <v>72.083707799751323</v>
      </c>
      <c r="F68" s="30">
        <f t="shared" si="45"/>
        <v>71.874601853989972</v>
      </c>
      <c r="G68" s="30">
        <f t="shared" si="45"/>
        <v>71.957737466502991</v>
      </c>
      <c r="H68" s="30">
        <f t="shared" si="45"/>
        <v>71.962997810062191</v>
      </c>
      <c r="I68" s="30">
        <f t="shared" si="45"/>
        <v>71.756505862576958</v>
      </c>
      <c r="J68" s="30">
        <f t="shared" si="45"/>
        <v>71.647227556388827</v>
      </c>
      <c r="K68" s="30">
        <f t="shared" si="45"/>
        <v>71.090815036216597</v>
      </c>
      <c r="L68" s="30">
        <f t="shared" si="45"/>
        <v>70.667439403719911</v>
      </c>
      <c r="M68" s="30">
        <f t="shared" si="45"/>
        <v>70.134886585619142</v>
      </c>
      <c r="N68" s="30">
        <f t="shared" si="45"/>
        <v>69.50165517524222</v>
      </c>
      <c r="O68" s="30">
        <f t="shared" si="45"/>
        <v>69.117142669794291</v>
      </c>
      <c r="P68" s="30">
        <f t="shared" si="45"/>
        <v>68.808528416978646</v>
      </c>
      <c r="Q68" s="30">
        <f t="shared" si="45"/>
        <v>68.358971981046452</v>
      </c>
      <c r="R68" s="30">
        <f t="shared" si="45"/>
        <v>67.856843397601551</v>
      </c>
      <c r="S68" s="30">
        <f t="shared" si="45"/>
        <v>67.242793887996413</v>
      </c>
      <c r="T68" s="30">
        <f t="shared" si="45"/>
        <v>66.499640577046165</v>
      </c>
      <c r="U68" s="30">
        <f t="shared" si="45"/>
        <v>65.744425544735492</v>
      </c>
      <c r="V68" s="30">
        <f t="shared" si="45"/>
        <v>65.157527865032094</v>
      </c>
      <c r="W68" s="30">
        <f t="shared" si="45"/>
        <v>64.376031738823002</v>
      </c>
      <c r="X68" s="30">
        <f t="shared" si="45"/>
        <v>64.552900500086579</v>
      </c>
    </row>
    <row r="69" spans="1:24" ht="15.75">
      <c r="B69" s="20" t="s">
        <v>10</v>
      </c>
      <c r="C69" s="31">
        <f t="shared" si="44"/>
        <v>2.177640847921432</v>
      </c>
      <c r="D69" s="30">
        <f t="shared" ref="D69:X69" si="46">(D10/D7)*100</f>
        <v>3.5320437106766902</v>
      </c>
      <c r="E69" s="30">
        <f t="shared" si="46"/>
        <v>2.786981460081706</v>
      </c>
      <c r="F69" s="30">
        <f t="shared" si="46"/>
        <v>2.7353440879825124</v>
      </c>
      <c r="G69" s="30">
        <f t="shared" si="46"/>
        <v>2.6739523287971902</v>
      </c>
      <c r="H69" s="30">
        <f t="shared" si="46"/>
        <v>2.6050338433395113</v>
      </c>
      <c r="I69" s="30">
        <f t="shared" si="46"/>
        <v>2.54680033250242</v>
      </c>
      <c r="J69" s="30">
        <f t="shared" si="46"/>
        <v>2.4390678211648869</v>
      </c>
      <c r="K69" s="30">
        <f t="shared" si="46"/>
        <v>2.41713391261383</v>
      </c>
      <c r="L69" s="30">
        <f t="shared" si="46"/>
        <v>2.3218263996590611</v>
      </c>
      <c r="M69" s="30">
        <f t="shared" si="46"/>
        <v>2.2314911770575114</v>
      </c>
      <c r="N69" s="30">
        <f t="shared" si="46"/>
        <v>2.1471354484547422</v>
      </c>
      <c r="O69" s="30">
        <f t="shared" si="46"/>
        <v>2.0608233435107386</v>
      </c>
      <c r="P69" s="30">
        <f t="shared" si="46"/>
        <v>1.9638013346484469</v>
      </c>
      <c r="Q69" s="30">
        <f t="shared" si="46"/>
        <v>1.88990136055299</v>
      </c>
      <c r="R69" s="30">
        <f t="shared" si="46"/>
        <v>1.7916785612720774</v>
      </c>
      <c r="S69" s="30">
        <f t="shared" si="46"/>
        <v>1.7131308677150132</v>
      </c>
      <c r="T69" s="30">
        <f t="shared" si="46"/>
        <v>1.6334038427340387</v>
      </c>
      <c r="U69" s="30">
        <f t="shared" si="46"/>
        <v>1.5820103236810892</v>
      </c>
      <c r="V69" s="30">
        <f t="shared" si="46"/>
        <v>1.5150712648835718</v>
      </c>
      <c r="W69" s="30">
        <f t="shared" si="46"/>
        <v>1.5166253162896961</v>
      </c>
      <c r="X69" s="30">
        <f t="shared" si="46"/>
        <v>1.6272010687323357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94.174975917087153</v>
      </c>
      <c r="D72" s="30">
        <f>(D13/D$10)*100</f>
        <v>93.571385151960953</v>
      </c>
      <c r="E72" s="30">
        <f t="shared" ref="E72:X72" si="47">(E13/E$10)*100</f>
        <v>92.201298971982013</v>
      </c>
      <c r="F72" s="30">
        <f t="shared" si="47"/>
        <v>92.393171235548138</v>
      </c>
      <c r="G72" s="30">
        <f t="shared" si="47"/>
        <v>92.642644208101231</v>
      </c>
      <c r="H72" s="30">
        <f t="shared" si="47"/>
        <v>92.891097966881375</v>
      </c>
      <c r="I72" s="30">
        <f t="shared" si="47"/>
        <v>93.161697516424908</v>
      </c>
      <c r="J72" s="30">
        <f t="shared" si="47"/>
        <v>93.355898511605034</v>
      </c>
      <c r="K72" s="30">
        <f t="shared" si="47"/>
        <v>93.728947996112538</v>
      </c>
      <c r="L72" s="30">
        <f t="shared" si="47"/>
        <v>93.908916218621613</v>
      </c>
      <c r="M72" s="30">
        <f t="shared" si="47"/>
        <v>94.091603918229254</v>
      </c>
      <c r="N72" s="30">
        <f t="shared" si="47"/>
        <v>94.273562597848041</v>
      </c>
      <c r="O72" s="30">
        <f t="shared" si="47"/>
        <v>94.431422725492581</v>
      </c>
      <c r="P72" s="30">
        <f t="shared" si="47"/>
        <v>94.544339968077196</v>
      </c>
      <c r="Q72" s="30">
        <f t="shared" si="47"/>
        <v>94.728843875884564</v>
      </c>
      <c r="R72" s="30">
        <f t="shared" si="47"/>
        <v>94.8666231002355</v>
      </c>
      <c r="S72" s="30">
        <f t="shared" si="47"/>
        <v>95.059993126620085</v>
      </c>
      <c r="T72" s="30">
        <f t="shared" si="47"/>
        <v>95.198101231297741</v>
      </c>
      <c r="U72" s="30">
        <f t="shared" si="47"/>
        <v>95.387446701099805</v>
      </c>
      <c r="V72" s="30">
        <f t="shared" si="47"/>
        <v>95.480301782827368</v>
      </c>
      <c r="W72" s="30">
        <f t="shared" si="47"/>
        <v>95.635032488088498</v>
      </c>
      <c r="X72" s="30">
        <f t="shared" si="47"/>
        <v>96.122164965891642</v>
      </c>
    </row>
    <row r="73" spans="1:24" ht="15.75">
      <c r="A73" s="36"/>
      <c r="B73" s="10" t="s">
        <v>11</v>
      </c>
      <c r="C73" s="31">
        <f>AVERAGE(D73:X73)</f>
        <v>2.1357384487388655</v>
      </c>
      <c r="D73" s="30">
        <f>(D16/D$10)*100</f>
        <v>1.7965966274991474</v>
      </c>
      <c r="E73" s="30">
        <f t="shared" ref="E73:X73" si="48">(E16/E$10)*100</f>
        <v>2.2310700432613002</v>
      </c>
      <c r="F73" s="30">
        <f t="shared" si="48"/>
        <v>2.2299776168456673</v>
      </c>
      <c r="G73" s="30">
        <f>(G16/G$10)*100</f>
        <v>2.22004400895911</v>
      </c>
      <c r="H73" s="30">
        <f t="shared" si="48"/>
        <v>2.2124517153691734</v>
      </c>
      <c r="I73" s="30">
        <f t="shared" si="48"/>
        <v>2.1986924983596143</v>
      </c>
      <c r="J73" s="30">
        <f t="shared" si="48"/>
        <v>2.2066557379258045</v>
      </c>
      <c r="K73" s="30">
        <f t="shared" si="48"/>
        <v>2.1498356204096165</v>
      </c>
      <c r="L73" s="30">
        <f t="shared" si="48"/>
        <v>2.1405316539407968</v>
      </c>
      <c r="M73" s="30">
        <f t="shared" si="48"/>
        <v>2.1229456391863057</v>
      </c>
      <c r="N73" s="30">
        <f t="shared" si="48"/>
        <v>2.1090959742414004</v>
      </c>
      <c r="O73" s="30">
        <f t="shared" si="48"/>
        <v>2.1042581071347977</v>
      </c>
      <c r="P73" s="30">
        <f t="shared" si="48"/>
        <v>2.1151819291038909</v>
      </c>
      <c r="Q73" s="30">
        <f t="shared" si="48"/>
        <v>2.111321963598086</v>
      </c>
      <c r="R73" s="30">
        <f t="shared" si="48"/>
        <v>2.136718250586227</v>
      </c>
      <c r="S73" s="30">
        <f t="shared" si="48"/>
        <v>2.132941229332515</v>
      </c>
      <c r="T73" s="30">
        <f t="shared" si="48"/>
        <v>2.1498588756446315</v>
      </c>
      <c r="U73" s="30">
        <f t="shared" si="48"/>
        <v>2.1388464851217455</v>
      </c>
      <c r="V73" s="30">
        <f t="shared" si="48"/>
        <v>2.1722514788258729</v>
      </c>
      <c r="W73" s="30">
        <f t="shared" si="48"/>
        <v>2.1741398043095908</v>
      </c>
      <c r="X73" s="30">
        <f t="shared" si="48"/>
        <v>1.9970921638608858</v>
      </c>
    </row>
    <row r="74" spans="1:24" ht="15.75">
      <c r="A74" s="36"/>
      <c r="B74" s="10" t="s">
        <v>12</v>
      </c>
      <c r="C74" s="31">
        <f>AVERAGE(D74:X74)</f>
        <v>1.901797934650705</v>
      </c>
      <c r="D74" s="30">
        <f>(D19/D$10)*100</f>
        <v>2.6044093535363158</v>
      </c>
      <c r="E74" s="30">
        <f t="shared" ref="E74:X74" si="49">(E19/E$10)*100</f>
        <v>3.0883491547906274</v>
      </c>
      <c r="F74" s="30">
        <f t="shared" si="49"/>
        <v>2.9406232623666853</v>
      </c>
      <c r="G74" s="30">
        <f t="shared" si="49"/>
        <v>2.7553804097461168</v>
      </c>
      <c r="H74" s="30">
        <f t="shared" si="49"/>
        <v>2.5677654140657613</v>
      </c>
      <c r="I74" s="30">
        <f t="shared" si="49"/>
        <v>2.3665253423776162</v>
      </c>
      <c r="J74" s="30">
        <f t="shared" si="49"/>
        <v>2.1923476547087275</v>
      </c>
      <c r="K74" s="30">
        <f t="shared" si="49"/>
        <v>1.9782423332887293</v>
      </c>
      <c r="L74" s="30">
        <f t="shared" si="49"/>
        <v>1.8563386781206461</v>
      </c>
      <c r="M74" s="30">
        <f t="shared" si="49"/>
        <v>1.7548622400779579</v>
      </c>
      <c r="N74" s="30">
        <f t="shared" si="49"/>
        <v>1.6691886790718073</v>
      </c>
      <c r="O74" s="30">
        <f t="shared" si="49"/>
        <v>1.60928208709002</v>
      </c>
      <c r="P74" s="30">
        <f t="shared" si="49"/>
        <v>1.5587384687518877</v>
      </c>
      <c r="Q74" s="30">
        <f t="shared" si="49"/>
        <v>1.5094025083296623</v>
      </c>
      <c r="R74" s="30">
        <f t="shared" si="49"/>
        <v>1.465718239885087</v>
      </c>
      <c r="S74" s="30">
        <f t="shared" si="49"/>
        <v>1.4230316274514645</v>
      </c>
      <c r="T74" s="30">
        <f t="shared" si="49"/>
        <v>1.396963727672099</v>
      </c>
      <c r="U74" s="30">
        <f t="shared" si="49"/>
        <v>1.356498462079321</v>
      </c>
      <c r="V74" s="30">
        <f t="shared" si="49"/>
        <v>1.3449858993612016</v>
      </c>
      <c r="W74" s="30">
        <f t="shared" si="49"/>
        <v>1.3165977993485691</v>
      </c>
      <c r="X74" s="30">
        <f t="shared" si="49"/>
        <v>1.1825052855445017</v>
      </c>
    </row>
    <row r="75" spans="1:24" ht="15.75">
      <c r="A75" s="36"/>
      <c r="B75" s="10" t="s">
        <v>16</v>
      </c>
      <c r="C75" s="31">
        <f>AVERAGE(D75:X75)</f>
        <v>1.7874876995232836</v>
      </c>
      <c r="D75" s="35">
        <f>(D23/D$10)*100</f>
        <v>2.0276088670035897</v>
      </c>
      <c r="E75" s="35">
        <f t="shared" ref="E75:X75" si="50">(E23/E$10)*100</f>
        <v>2.4792818299660633</v>
      </c>
      <c r="F75" s="35">
        <f t="shared" si="50"/>
        <v>2.4362278852395254</v>
      </c>
      <c r="G75" s="35">
        <f t="shared" si="50"/>
        <v>2.3819313731935483</v>
      </c>
      <c r="H75" s="35">
        <f t="shared" si="50"/>
        <v>2.328684903683695</v>
      </c>
      <c r="I75" s="35">
        <f t="shared" si="50"/>
        <v>2.2730846428378628</v>
      </c>
      <c r="J75" s="35">
        <f t="shared" si="50"/>
        <v>2.245098095760409</v>
      </c>
      <c r="K75" s="35">
        <f t="shared" si="50"/>
        <v>2.1429740501891139</v>
      </c>
      <c r="L75" s="35">
        <f t="shared" si="50"/>
        <v>2.0942134493169497</v>
      </c>
      <c r="M75" s="35">
        <f t="shared" si="50"/>
        <v>2.0305882025064732</v>
      </c>
      <c r="N75" s="35">
        <f t="shared" si="50"/>
        <v>1.9481527488387513</v>
      </c>
      <c r="O75" s="35">
        <f t="shared" si="50"/>
        <v>1.8550370802825917</v>
      </c>
      <c r="P75" s="35">
        <f t="shared" si="50"/>
        <v>1.7817396340670237</v>
      </c>
      <c r="Q75" s="35">
        <f t="shared" si="50"/>
        <v>1.6504316521876921</v>
      </c>
      <c r="R75" s="35">
        <f t="shared" si="50"/>
        <v>1.5309404092931935</v>
      </c>
      <c r="S75" s="35">
        <f t="shared" si="50"/>
        <v>1.3840340165959504</v>
      </c>
      <c r="T75" s="35">
        <f t="shared" si="50"/>
        <v>1.2550761653855353</v>
      </c>
      <c r="U75" s="35">
        <f t="shared" si="50"/>
        <v>1.1172083516991127</v>
      </c>
      <c r="V75" s="35">
        <f t="shared" si="50"/>
        <v>1.0024608389855574</v>
      </c>
      <c r="W75" s="35">
        <f t="shared" si="50"/>
        <v>0.87422990825334668</v>
      </c>
      <c r="X75" s="35">
        <f t="shared" si="50"/>
        <v>0.69823758470297548</v>
      </c>
    </row>
    <row r="76" spans="1:24">
      <c r="C76" s="31"/>
    </row>
    <row r="147" spans="4:24">
      <c r="D147">
        <v>18899039015.182339</v>
      </c>
      <c r="E147">
        <v>17670799581.930592</v>
      </c>
      <c r="F147">
        <v>17356390735.852638</v>
      </c>
      <c r="G147">
        <v>16733963470.005659</v>
      </c>
      <c r="H147">
        <v>18736722253.147018</v>
      </c>
      <c r="I147">
        <v>21375967236.20636</v>
      </c>
      <c r="J147">
        <v>24852788243.781139</v>
      </c>
      <c r="K147">
        <v>28919357782.069889</v>
      </c>
      <c r="L147">
        <v>32727967270.038898</v>
      </c>
      <c r="M147">
        <v>37108014666.183563</v>
      </c>
      <c r="N147">
        <v>39396403028.531708</v>
      </c>
      <c r="O147">
        <v>39491178810.790024</v>
      </c>
      <c r="P147">
        <v>40469698479.237442</v>
      </c>
      <c r="Q147">
        <v>43082258103.003868</v>
      </c>
      <c r="R147">
        <v>47188085616.014771</v>
      </c>
      <c r="S147">
        <v>54124881858.429092</v>
      </c>
      <c r="T147">
        <v>56527821475.376923</v>
      </c>
      <c r="U147">
        <v>57836371804.45488</v>
      </c>
      <c r="V147">
        <v>51976240167.293343</v>
      </c>
      <c r="W147">
        <v>37001666570.481049</v>
      </c>
      <c r="X147">
        <v>27729753257.000809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Wealth_IRL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2014-12-03T13:23:56Z</dcterms:modified>
</cp:coreProperties>
</file>