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JPN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<sst xmlns="http://schemas.openxmlformats.org/spreadsheetml/2006/main" count="95" uniqueCount="65">
  <si>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</si>
  <si>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</si>
  <si>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</si>
  <si>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</si>
  <si>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</si>
  <si>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</si>
  <si>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</si>
  <si>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</si>
  <si>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</si>
  <si>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</si>
  <si>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</si>
  <si>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</si>
  <si>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</si>
  <si>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</si>
  <si>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</si>
  <si>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</si>
  <si>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</si>
  <si>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</si>
  <si>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</si>
  <si>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</si>
  <si>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</si>
  <si>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</si>
  <si>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</si>
  <si>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</si>
  <si>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</si>
  <si>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</si>
  <si>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</si>
  <si>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</si>
  <si>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</si>
  <si>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</si>
  <si>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</si>
  <si>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</si>
  <si>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</si>
  <si>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</si>
  <si>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</si>
  <si>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</si>
  <si>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</si>
  <si>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</si>
  <si>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</si>
  <si>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</si>
  <si>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</si>
  <si>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</si>
  <si>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</si>
  <si>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</si>
  <si>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</si>
  <si>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</si>
  <si>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</si>
  <si>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</si>
  <si>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</si>
  <si>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</si>
  <si>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</si>
  <si>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</si>
  <si>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</si>
  <si>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</si>
  <si>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</si>
  <si>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</si>
  <si>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</si>
  <si>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</si>
  <si>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</si>
  <si>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</si>
  <si>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</si>
  <si>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</si>
  <si>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</si>
  <si>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Japan</t>
  </si>
  <si>
    <t>JPN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</si>
</sst>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Wealth_JPN!$B$54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Wealth_JPN!$D$52:$X$52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Wealth_JPN!$D$54:$X$54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4.2914666809269253</c:v>
                </c:pt>
                <c:pt idx="2">
                  <c:v>8.1537985889535989</c:v>
                </c:pt>
                <c:pt idx="3">
                  <c:v>11.589915193580836</c:v>
                </c:pt>
                <c:pt idx="4">
                  <c:v>14.753854953063495</c:v>
                </c:pt>
                <c:pt idx="5">
                  <c:v>17.877341917259603</c:v>
                </c:pt>
                <c:pt idx="6">
                  <c:v>21.268653101716218</c:v>
                </c:pt>
                <c:pt idx="7">
                  <c:v>24.524821141160391</c:v>
                </c:pt>
                <c:pt idx="8">
                  <c:v>27.067638624953005</c:v>
                </c:pt>
                <c:pt idx="9">
                  <c:v>29.458062346110392</c:v>
                </c:pt>
                <c:pt idx="10">
                  <c:v>31.843999054468242</c:v>
                </c:pt>
                <c:pt idx="11">
                  <c:v>34.066048439776587</c:v>
                </c:pt>
                <c:pt idx="12">
                  <c:v>35.828723234164684</c:v>
                </c:pt>
                <c:pt idx="13">
                  <c:v>37.491445066270892</c:v>
                </c:pt>
                <c:pt idx="14">
                  <c:v>39.205469177515681</c:v>
                </c:pt>
                <c:pt idx="15">
                  <c:v>41.097141605687916</c:v>
                </c:pt>
                <c:pt idx="16">
                  <c:v>42.966174206505393</c:v>
                </c:pt>
                <c:pt idx="17">
                  <c:v>44.691951419676215</c:v>
                </c:pt>
                <c:pt idx="18">
                  <c:v>46.099883406212697</c:v>
                </c:pt>
                <c:pt idx="19">
                  <c:v>46.627401942616167</c:v>
                </c:pt>
                <c:pt idx="20" formatCode="_(* #,##0.0000_);_(* \(#,##0.0000\);_(* &quot;-&quot;??_);_(@_)">
                  <c:v>47.148238252676641</c:v>
                </c:pt>
              </c:numCache>
            </c:numRef>
          </c:val>
        </c:ser>
        <c:ser>
          <c:idx val="1"/>
          <c:order val="1"/>
          <c:tx>
            <c:strRef>
              <c:f>Wealth_JPN!$B$55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Wealth_JPN!$D$52:$X$52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Wealth_JPN!$D$55:$X$55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1.8232765807856044</c:v>
                </c:pt>
                <c:pt idx="2">
                  <c:v>3.3048573856327979</c:v>
                </c:pt>
                <c:pt idx="3">
                  <c:v>4.413156962643483</c:v>
                </c:pt>
                <c:pt idx="4">
                  <c:v>5.4057993956855732</c:v>
                </c:pt>
                <c:pt idx="5">
                  <c:v>4.1718105324509258</c:v>
                </c:pt>
                <c:pt idx="6">
                  <c:v>4.8769446202328703</c:v>
                </c:pt>
                <c:pt idx="7">
                  <c:v>5.7039036072564331</c:v>
                </c:pt>
                <c:pt idx="8">
                  <c:v>6.1324536248309913</c:v>
                </c:pt>
                <c:pt idx="9">
                  <c:v>6.4117784690503887</c:v>
                </c:pt>
                <c:pt idx="10">
                  <c:v>6.6049786440650848</c:v>
                </c:pt>
                <c:pt idx="11">
                  <c:v>6.8302864056461798</c:v>
                </c:pt>
                <c:pt idx="12">
                  <c:v>6.8356771973906216</c:v>
                </c:pt>
                <c:pt idx="13">
                  <c:v>7.0382326306954734</c:v>
                </c:pt>
                <c:pt idx="14">
                  <c:v>7.2058741878593846</c:v>
                </c:pt>
                <c:pt idx="15">
                  <c:v>7.5408497138330421</c:v>
                </c:pt>
                <c:pt idx="16">
                  <c:v>7.9102142847301993</c:v>
                </c:pt>
                <c:pt idx="17">
                  <c:v>8.6090345542588764</c:v>
                </c:pt>
                <c:pt idx="18">
                  <c:v>8.9342492724947764</c:v>
                </c:pt>
                <c:pt idx="19">
                  <c:v>7.1182130003210053</c:v>
                </c:pt>
                <c:pt idx="20">
                  <c:v>7.670073268944666</c:v>
                </c:pt>
              </c:numCache>
            </c:numRef>
          </c:val>
        </c:ser>
        <c:ser>
          <c:idx val="2"/>
          <c:order val="2"/>
          <c:tx>
            <c:strRef>
              <c:f>Wealth_JPN!$B$56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Wealth_JPN!$D$52:$X$52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Wealth_JPN!$D$56:$X$56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-0.39671629235169537</c:v>
                </c:pt>
                <c:pt idx="2">
                  <c:v>-0.8070569518987436</c:v>
                </c:pt>
                <c:pt idx="3">
                  <c:v>-1.2343010381156594</c:v>
                </c:pt>
                <c:pt idx="4">
                  <c:v>-1.6274402113537256</c:v>
                </c:pt>
                <c:pt idx="5">
                  <c:v>-2.475174212225284</c:v>
                </c:pt>
                <c:pt idx="6">
                  <c:v>-2.7985670898857951</c:v>
                </c:pt>
                <c:pt idx="7">
                  <c:v>-3.0781904691856155</c:v>
                </c:pt>
                <c:pt idx="8">
                  <c:v>-3.3103043045824454</c:v>
                </c:pt>
                <c:pt idx="9">
                  <c:v>-3.4695888107139861</c:v>
                </c:pt>
                <c:pt idx="10">
                  <c:v>-3.3511346070923875</c:v>
                </c:pt>
                <c:pt idx="11">
                  <c:v>-7.6946265716771105</c:v>
                </c:pt>
                <c:pt idx="12">
                  <c:v>-7.6156187170249634</c:v>
                </c:pt>
                <c:pt idx="13">
                  <c:v>-7.4834831141147422</c:v>
                </c:pt>
                <c:pt idx="14">
                  <c:v>-7.2914381105472659</c:v>
                </c:pt>
                <c:pt idx="15">
                  <c:v>-7.0772177523115047</c:v>
                </c:pt>
                <c:pt idx="16">
                  <c:v>-7.3831972662075307</c:v>
                </c:pt>
                <c:pt idx="17">
                  <c:v>-7.6768034313281941</c:v>
                </c:pt>
                <c:pt idx="18">
                  <c:v>-7.9634327562962177</c:v>
                </c:pt>
                <c:pt idx="19">
                  <c:v>-8.2003659166114176</c:v>
                </c:pt>
                <c:pt idx="20">
                  <c:v>-8.3894140038806455</c:v>
                </c:pt>
              </c:numCache>
            </c:numRef>
          </c:val>
        </c:ser>
        <c:ser>
          <c:idx val="4"/>
          <c:order val="3"/>
          <c:tx>
            <c:strRef>
              <c:f>Wealth_JPN!$B$53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Wealth_JPN!$D$52:$X$52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Wealth_JPN!$D$53:$X$53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2.5615541663074337</c:v>
                </c:pt>
                <c:pt idx="2">
                  <c:v>4.7575232427608194</c:v>
                </c:pt>
                <c:pt idx="3">
                  <c:v>6.567181700902891</c:v>
                </c:pt>
                <c:pt idx="4">
                  <c:v>8.2144468819846281</c:v>
                </c:pt>
                <c:pt idx="5">
                  <c:v>8.3229542723815886</c:v>
                </c:pt>
                <c:pt idx="6">
                  <c:v>9.8441705523181646</c:v>
                </c:pt>
                <c:pt idx="7">
                  <c:v>11.407540351575452</c:v>
                </c:pt>
                <c:pt idx="8">
                  <c:v>12.479773895051993</c:v>
                </c:pt>
                <c:pt idx="9">
                  <c:v>13.403825210797994</c:v>
                </c:pt>
                <c:pt idx="10">
                  <c:v>14.27014236837929</c:v>
                </c:pt>
                <c:pt idx="11">
                  <c:v>15.067527622206821</c:v>
                </c:pt>
                <c:pt idx="12">
                  <c:v>15.613574588317203</c:v>
                </c:pt>
                <c:pt idx="13">
                  <c:v>16.264178228459848</c:v>
                </c:pt>
                <c:pt idx="14">
                  <c:v>16.907222098749465</c:v>
                </c:pt>
                <c:pt idx="15">
                  <c:v>17.719451115654962</c:v>
                </c:pt>
                <c:pt idx="16">
                  <c:v>18.543508495043316</c:v>
                </c:pt>
                <c:pt idx="17">
                  <c:v>19.548884775440079</c:v>
                </c:pt>
                <c:pt idx="18">
                  <c:v>20.201246125981797</c:v>
                </c:pt>
                <c:pt idx="19">
                  <c:v>19.119690651290512</c:v>
                </c:pt>
                <c:pt idx="20">
                  <c:v>19.655289090591623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Wealth_JPN!$D$64:$X$64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2.9438664555574867</c:v>
                </c:pt>
                <c:pt idx="2">
                  <c:v>3.3871735062623864</c:v>
                </c:pt>
                <c:pt idx="3">
                  <c:v>3.1654869675576291</c:v>
                </c:pt>
                <c:pt idx="4">
                  <c:v>3.6839012019098893</c:v>
                </c:pt>
                <c:pt idx="5">
                  <c:v>5.3047039251753247</c:v>
                </c:pt>
                <c:pt idx="6">
                  <c:v>7.7976547430573584</c:v>
                </c:pt>
                <c:pt idx="7">
                  <c:v>9.2410690358564871</c:v>
                </c:pt>
                <c:pt idx="8">
                  <c:v>6.8030356289959348</c:v>
                </c:pt>
                <c:pt idx="9">
                  <c:v>6.4774112730807243</c:v>
                </c:pt>
                <c:pt idx="10">
                  <c:v>9.3301980388404093</c:v>
                </c:pt>
                <c:pt idx="11">
                  <c:v>9.4092514079090463</c:v>
                </c:pt>
                <c:pt idx="12">
                  <c:v>9.5615165797858115</c:v>
                </c:pt>
                <c:pt idx="13">
                  <c:v>10.990650354439225</c:v>
                </c:pt>
                <c:pt idx="14">
                  <c:v>13.9324512192466</c:v>
                </c:pt>
                <c:pt idx="15">
                  <c:v>16.050070323893095</c:v>
                </c:pt>
                <c:pt idx="16">
                  <c:v>18.349602861555937</c:v>
                </c:pt>
                <c:pt idx="17">
                  <c:v>21.097470464622383</c:v>
                </c:pt>
                <c:pt idx="18">
                  <c:v>19.658761466995966</c:v>
                </c:pt>
                <c:pt idx="19">
                  <c:v>12.128858225116623</c:v>
                </c:pt>
                <c:pt idx="20">
                  <c:v>16.589972165241452</c:v>
                </c:pt>
              </c:numCache>
            </c:numRef>
          </c:val>
        </c:ser>
        <c:marker val="1"/>
        <c:axId val="81210368"/>
        <c:axId val="81224448"/>
      </c:lineChart>
      <c:catAx>
        <c:axId val="8121036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224448"/>
        <c:crosses val="autoZero"/>
        <c:auto val="1"/>
        <c:lblAlgn val="ctr"/>
        <c:lblOffset val="100"/>
      </c:catAx>
      <c:valAx>
        <c:axId val="8122444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81210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Wealth_JPN!$B$40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Wealth_JPN!$D$38:$X$38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Wealth_JPN!$D$40:$X$40</c:f>
              <c:numCache>
                <c:formatCode>_(* #,##0_);_(* \(#,##0\);_(* "-"??_);_(@_)</c:formatCode>
                <c:ptCount val="21"/>
                <c:pt idx="0">
                  <c:v>111001.89758077438</c:v>
                </c:pt>
                <c:pt idx="1">
                  <c:v>115765.50703064995</c:v>
                </c:pt>
                <c:pt idx="2">
                  <c:v>120052.76873942728</c:v>
                </c:pt>
                <c:pt idx="3">
                  <c:v>123866.9233736516</c:v>
                </c:pt>
                <c:pt idx="4">
                  <c:v>127378.95654498992</c:v>
                </c:pt>
                <c:pt idx="5">
                  <c:v>130846.08634593575</c:v>
                </c:pt>
                <c:pt idx="6">
                  <c:v>134610.50611355162</c:v>
                </c:pt>
                <c:pt idx="7">
                  <c:v>138224.91442575335</c:v>
                </c:pt>
                <c:pt idx="8">
                  <c:v>141047.49008477884</c:v>
                </c:pt>
                <c:pt idx="9">
                  <c:v>143700.90577548451</c:v>
                </c:pt>
                <c:pt idx="10">
                  <c:v>146349.34079683799</c:v>
                </c:pt>
                <c:pt idx="11">
                  <c:v>148815.85777971218</c:v>
                </c:pt>
                <c:pt idx="12">
                  <c:v>150772.46024966097</c:v>
                </c:pt>
                <c:pt idx="13">
                  <c:v>152618.11303478869</c:v>
                </c:pt>
                <c:pt idx="14">
                  <c:v>154520.71232326241</c:v>
                </c:pt>
                <c:pt idx="15">
                  <c:v>156620.50461454591</c:v>
                </c:pt>
                <c:pt idx="16">
                  <c:v>158695.16626785661</c:v>
                </c:pt>
                <c:pt idx="17">
                  <c:v>160610.81172249283</c:v>
                </c:pt>
                <c:pt idx="18">
                  <c:v>162173.64294419502</c:v>
                </c:pt>
                <c:pt idx="19">
                  <c:v>162759.19852969318</c:v>
                </c:pt>
                <c:pt idx="20">
                  <c:v>163337.33671715</c:v>
                </c:pt>
              </c:numCache>
            </c:numRef>
          </c:val>
        </c:ser>
        <c:ser>
          <c:idx val="1"/>
          <c:order val="1"/>
          <c:tx>
            <c:strRef>
              <c:f>Wealth_JPN!$B$41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Wealth_JPN!$D$38:$X$38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Wealth_JPN!$D$41:$X$41</c:f>
              <c:numCache>
                <c:formatCode>General</c:formatCode>
                <c:ptCount val="21"/>
                <c:pt idx="0">
                  <c:v>246951.47557800624</c:v>
                </c:pt>
                <c:pt idx="1">
                  <c:v>251454.08399812452</c:v>
                </c:pt>
                <c:pt idx="2">
                  <c:v>255112.86965757518</c:v>
                </c:pt>
                <c:pt idx="3">
                  <c:v>257849.83181682785</c:v>
                </c:pt>
                <c:pt idx="4">
                  <c:v>260301.17695243869</c:v>
                </c:pt>
                <c:pt idx="5">
                  <c:v>257253.8232462125</c:v>
                </c:pt>
                <c:pt idx="6">
                  <c:v>258995.16228079351</c:v>
                </c:pt>
                <c:pt idx="7">
                  <c:v>261037.34970167311</c:v>
                </c:pt>
                <c:pt idx="8">
                  <c:v>262095.6602936633</c:v>
                </c:pt>
                <c:pt idx="9">
                  <c:v>262785.45711811905</c:v>
                </c:pt>
                <c:pt idx="10">
                  <c:v>263262.56780113716</c:v>
                </c:pt>
                <c:pt idx="11">
                  <c:v>263818.96864295343</c:v>
                </c:pt>
                <c:pt idx="12">
                  <c:v>263832.28128271166</c:v>
                </c:pt>
                <c:pt idx="13">
                  <c:v>264332.49491412146</c:v>
                </c:pt>
                <c:pt idx="14">
                  <c:v>264746.48821321968</c:v>
                </c:pt>
                <c:pt idx="15">
                  <c:v>265573.71521743678</c:v>
                </c:pt>
                <c:pt idx="16">
                  <c:v>266485.86647552968</c:v>
                </c:pt>
                <c:pt idx="17">
                  <c:v>268211.61344276898</c:v>
                </c:pt>
                <c:pt idx="18">
                  <c:v>269014.73598824936</c:v>
                </c:pt>
                <c:pt idx="19">
                  <c:v>264530.00761708443</c:v>
                </c:pt>
                <c:pt idx="20">
                  <c:v>265892.83469357929</c:v>
                </c:pt>
              </c:numCache>
            </c:numRef>
          </c:val>
        </c:ser>
        <c:ser>
          <c:idx val="2"/>
          <c:order val="2"/>
          <c:tx>
            <c:strRef>
              <c:f>Wealth_JPN!$B$42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Wealth_JPN!$D$38:$X$38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Wealth_JPN!$D$42:$X$42</c:f>
              <c:numCache>
                <c:formatCode>_(* #,##0_);_(* \(#,##0\);_(* "-"??_);_(@_)</c:formatCode>
                <c:ptCount val="21"/>
                <c:pt idx="0">
                  <c:v>3280.5765315716258</c:v>
                </c:pt>
                <c:pt idx="1">
                  <c:v>3267.5619499878148</c:v>
                </c:pt>
                <c:pt idx="2">
                  <c:v>3254.1004106112182</c:v>
                </c:pt>
                <c:pt idx="3">
                  <c:v>3240.0843413862585</c:v>
                </c:pt>
                <c:pt idx="4">
                  <c:v>3227.1871099325958</c:v>
                </c:pt>
                <c:pt idx="5">
                  <c:v>3199.3765472498503</c:v>
                </c:pt>
                <c:pt idx="6">
                  <c:v>3188.7673964005453</c:v>
                </c:pt>
                <c:pt idx="7">
                  <c:v>3179.5941374424478</c:v>
                </c:pt>
                <c:pt idx="8">
                  <c:v>3171.9794654318889</c:v>
                </c:pt>
                <c:pt idx="9">
                  <c:v>3166.7540153053078</c:v>
                </c:pt>
                <c:pt idx="10">
                  <c:v>3170.6399961099778</c:v>
                </c:pt>
                <c:pt idx="11">
                  <c:v>3028.1484180691123</c:v>
                </c:pt>
                <c:pt idx="12">
                  <c:v>3030.7403312069287</c:v>
                </c:pt>
                <c:pt idx="13">
                  <c:v>3035.075140785852</c:v>
                </c:pt>
                <c:pt idx="14">
                  <c:v>3041.3753241029426</c:v>
                </c:pt>
                <c:pt idx="15">
                  <c:v>3048.4029869010737</c:v>
                </c:pt>
                <c:pt idx="16">
                  <c:v>3038.3650947767837</c:v>
                </c:pt>
                <c:pt idx="17">
                  <c:v>3028.7331198285879</c:v>
                </c:pt>
                <c:pt idx="18">
                  <c:v>3019.3300254610845</c:v>
                </c:pt>
                <c:pt idx="19">
                  <c:v>3011.5572518082731</c:v>
                </c:pt>
                <c:pt idx="20">
                  <c:v>3005.3553846239338</c:v>
                </c:pt>
              </c:numCache>
            </c:numRef>
          </c:val>
        </c:ser>
        <c:overlap val="100"/>
        <c:axId val="91493888"/>
        <c:axId val="91495424"/>
      </c:barChart>
      <c:catAx>
        <c:axId val="9149388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1495424"/>
        <c:crosses val="autoZero"/>
        <c:auto val="1"/>
        <c:lblAlgn val="ctr"/>
        <c:lblOffset val="100"/>
      </c:catAx>
      <c:valAx>
        <c:axId val="9149542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91493888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Wealth_JPN!$B$67:$B$69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Wealth_JPN!$C$67:$C$69</c:f>
              <c:numCache>
                <c:formatCode>_(* #,##0_);_(* \(#,##0\);_(* "-"??_);_(@_)</c:formatCode>
                <c:ptCount val="3"/>
                <c:pt idx="0">
                  <c:v>34.966444121097197</c:v>
                </c:pt>
                <c:pt idx="1">
                  <c:v>64.263758291207949</c:v>
                </c:pt>
                <c:pt idx="2">
                  <c:v>0.76979758769485773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Wealth_JPN!$B$72:$B$75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Wealth_JPN!$C$72:$C$75</c:f>
              <c:numCache>
                <c:formatCode>_(* #,##0_);_(* \(#,##0\);_(* "-"??_);_(@_)</c:formatCode>
                <c:ptCount val="4"/>
                <c:pt idx="0">
                  <c:v>54.242558395682217</c:v>
                </c:pt>
                <c:pt idx="1">
                  <c:v>43.038560862789524</c:v>
                </c:pt>
                <c:pt idx="2">
                  <c:v>2.6613527651279782</c:v>
                </c:pt>
                <c:pt idx="3">
                  <c:v>5.7527976400292669E-2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44161278050641.992</v>
      </c>
      <c r="E7" s="13">
        <f t="shared" ref="E7:X7" si="0">+E8+E9+E10</f>
        <v>45459891430234.672</v>
      </c>
      <c r="F7" s="13">
        <f t="shared" si="0"/>
        <v>46612817054801.25</v>
      </c>
      <c r="G7" s="13">
        <f t="shared" si="0"/>
        <v>47601223986153.812</v>
      </c>
      <c r="H7" s="13">
        <f t="shared" si="0"/>
        <v>48510679464262.781</v>
      </c>
      <c r="I7" s="13">
        <f t="shared" si="0"/>
        <v>48711574061018</v>
      </c>
      <c r="J7" s="13">
        <f t="shared" si="0"/>
        <v>49525891948099.805</v>
      </c>
      <c r="K7" s="13">
        <f t="shared" si="0"/>
        <v>50342084286511.789</v>
      </c>
      <c r="L7" s="13">
        <f t="shared" si="0"/>
        <v>50921694344118.617</v>
      </c>
      <c r="M7" s="13">
        <f t="shared" si="0"/>
        <v>51424418993971.617</v>
      </c>
      <c r="N7" s="13">
        <f t="shared" si="0"/>
        <v>51895149971838.437</v>
      </c>
      <c r="O7" s="13">
        <f t="shared" si="0"/>
        <v>52329317849657.937</v>
      </c>
      <c r="P7" s="13">
        <f t="shared" si="0"/>
        <v>52642270072526.844</v>
      </c>
      <c r="Q7" s="13">
        <f t="shared" si="0"/>
        <v>52995536012856.977</v>
      </c>
      <c r="R7" s="13">
        <f t="shared" si="0"/>
        <v>53337325658366.414</v>
      </c>
      <c r="S7" s="13">
        <f t="shared" si="0"/>
        <v>53747667012360.305</v>
      </c>
      <c r="T7" s="13">
        <f t="shared" si="0"/>
        <v>54154675793310.359</v>
      </c>
      <c r="U7" s="13">
        <f t="shared" si="0"/>
        <v>54635859170101.133</v>
      </c>
      <c r="V7" s="13">
        <f t="shared" si="0"/>
        <v>54946658215302.93</v>
      </c>
      <c r="W7" s="13">
        <f t="shared" si="0"/>
        <v>54455295270892.641</v>
      </c>
      <c r="X7" s="13">
        <f t="shared" si="0"/>
        <v>54693320039734.672</v>
      </c>
    </row>
    <row r="8" spans="1:24" s="22" customFormat="1" ht="15.75">
      <c r="A8" s="19">
        <v>1</v>
      </c>
      <c r="B8" s="20" t="s">
        <v>5</v>
      </c>
      <c r="C8" s="20"/>
      <c r="D8" s="21">
        <v>13570113405496.404</v>
      </c>
      <c r="E8" s="21">
        <v>14204776977195.461</v>
      </c>
      <c r="F8" s="21">
        <v>14787806164144.779</v>
      </c>
      <c r="G8" s="21">
        <v>15316566842026.109</v>
      </c>
      <c r="H8" s="21">
        <v>15807429039306.412</v>
      </c>
      <c r="I8" s="21">
        <v>16288603254348.398</v>
      </c>
      <c r="J8" s="21">
        <v>16801408436015.855</v>
      </c>
      <c r="K8" s="21">
        <v>17290771696858.051</v>
      </c>
      <c r="L8" s="21">
        <v>17676863721176.289</v>
      </c>
      <c r="M8" s="21">
        <v>18039007353763.023</v>
      </c>
      <c r="N8" s="21">
        <v>18399084493274.117</v>
      </c>
      <c r="O8" s="21">
        <v>18734967495740.699</v>
      </c>
      <c r="P8" s="21">
        <v>19004622252269.719</v>
      </c>
      <c r="Q8" s="21">
        <v>19257986715280.617</v>
      </c>
      <c r="R8" s="21">
        <v>19515875417290.617</v>
      </c>
      <c r="S8" s="21">
        <v>19795726668998.043</v>
      </c>
      <c r="T8" s="21">
        <v>20069350717384.406</v>
      </c>
      <c r="U8" s="21">
        <v>20319754901925.676</v>
      </c>
      <c r="V8" s="21">
        <v>20522205263861.699</v>
      </c>
      <c r="W8" s="21">
        <v>20597454078366.164</v>
      </c>
      <c r="X8" s="21">
        <v>20668040171854.355</v>
      </c>
    </row>
    <row r="9" spans="1:24" s="22" customFormat="1" ht="15.75">
      <c r="A9" s="19">
        <v>2</v>
      </c>
      <c r="B9" s="20" t="s">
        <v>38</v>
      </c>
      <c r="C9" s="20"/>
      <c r="D9" s="21">
        <v>30190110279958.348</v>
      </c>
      <c r="E9" s="21">
        <v>30854174743541.301</v>
      </c>
      <c r="F9" s="21">
        <v>31424178768115.191</v>
      </c>
      <c r="G9" s="21">
        <v>31884009682828.105</v>
      </c>
      <c r="H9" s="21">
        <v>32302764091730.625</v>
      </c>
      <c r="I9" s="21">
        <v>32024690837472.504</v>
      </c>
      <c r="J9" s="21">
        <v>32326477554144.961</v>
      </c>
      <c r="K9" s="21">
        <v>32653572163858.676</v>
      </c>
      <c r="L9" s="21">
        <v>32847300339325.75</v>
      </c>
      <c r="M9" s="21">
        <v>32987883881692.566</v>
      </c>
      <c r="N9" s="21">
        <v>33097451635354.977</v>
      </c>
      <c r="O9" s="21">
        <v>33213125778584.801</v>
      </c>
      <c r="P9" s="21">
        <v>33255627953738.195</v>
      </c>
      <c r="Q9" s="21">
        <v>33354570923785.238</v>
      </c>
      <c r="R9" s="21">
        <v>33437326319887.543</v>
      </c>
      <c r="S9" s="21">
        <v>33566643715349.437</v>
      </c>
      <c r="T9" s="21">
        <v>33701078875310.039</v>
      </c>
      <c r="U9" s="21">
        <v>33932922625556.051</v>
      </c>
      <c r="V9" s="21">
        <v>34042372920328.062</v>
      </c>
      <c r="W9" s="21">
        <v>33476723487605.02</v>
      </c>
      <c r="X9" s="21">
        <v>33644994459359.973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401054365187.24463</v>
      </c>
      <c r="E10" s="21">
        <f t="shared" ref="E10:X10" si="1">+E13+E16+E19+E23</f>
        <v>400939709497.90802</v>
      </c>
      <c r="F10" s="21">
        <f t="shared" si="1"/>
        <v>400832122541.28473</v>
      </c>
      <c r="G10" s="21">
        <f t="shared" si="1"/>
        <v>400647461299.59332</v>
      </c>
      <c r="H10" s="21">
        <f t="shared" si="1"/>
        <v>400486333225.73969</v>
      </c>
      <c r="I10" s="21">
        <f t="shared" si="1"/>
        <v>398279969197.09601</v>
      </c>
      <c r="J10" s="21">
        <f t="shared" si="1"/>
        <v>398005957938.99042</v>
      </c>
      <c r="K10" s="21">
        <f t="shared" si="1"/>
        <v>397740425795.0658</v>
      </c>
      <c r="L10" s="21">
        <f t="shared" si="1"/>
        <v>397530283616.5816</v>
      </c>
      <c r="M10" s="21">
        <f t="shared" si="1"/>
        <v>397527758516.02612</v>
      </c>
      <c r="N10" s="21">
        <f t="shared" si="1"/>
        <v>398613843209.34515</v>
      </c>
      <c r="O10" s="21">
        <f t="shared" si="1"/>
        <v>381224575332.43915</v>
      </c>
      <c r="P10" s="21">
        <f t="shared" si="1"/>
        <v>382019866518.93219</v>
      </c>
      <c r="Q10" s="21">
        <f t="shared" si="1"/>
        <v>382978373791.11786</v>
      </c>
      <c r="R10" s="21">
        <f t="shared" si="1"/>
        <v>384123921188.26166</v>
      </c>
      <c r="S10" s="21">
        <f t="shared" si="1"/>
        <v>385296628012.82013</v>
      </c>
      <c r="T10" s="21">
        <f t="shared" si="1"/>
        <v>384246200615.91101</v>
      </c>
      <c r="U10" s="21">
        <f t="shared" si="1"/>
        <v>383181642619.41003</v>
      </c>
      <c r="V10" s="21">
        <f t="shared" si="1"/>
        <v>382080031113.16382</v>
      </c>
      <c r="W10" s="21">
        <f t="shared" si="1"/>
        <v>381117704921.45123</v>
      </c>
      <c r="X10" s="21">
        <f t="shared" si="1"/>
        <v>380285408520.34332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386488721445.98914</v>
      </c>
      <c r="E11" s="38">
        <f t="shared" ref="E11:X11" si="2">+E13+E16</f>
        <v>386845987584.026</v>
      </c>
      <c r="F11" s="38">
        <f t="shared" si="2"/>
        <v>387203253722.06299</v>
      </c>
      <c r="G11" s="38">
        <f t="shared" si="2"/>
        <v>387477059187.63098</v>
      </c>
      <c r="H11" s="38">
        <f t="shared" si="2"/>
        <v>387750864653.19897</v>
      </c>
      <c r="I11" s="38">
        <f t="shared" si="2"/>
        <v>385979883643.27881</v>
      </c>
      <c r="J11" s="38">
        <f t="shared" si="2"/>
        <v>386128498100.14343</v>
      </c>
      <c r="K11" s="38">
        <f t="shared" si="2"/>
        <v>386235382220.77368</v>
      </c>
      <c r="L11" s="38">
        <f t="shared" si="2"/>
        <v>386383996677.63824</v>
      </c>
      <c r="M11" s="38">
        <f t="shared" si="2"/>
        <v>386741262815.67517</v>
      </c>
      <c r="N11" s="38">
        <f t="shared" si="2"/>
        <v>388183517695.80786</v>
      </c>
      <c r="O11" s="38">
        <f t="shared" si="2"/>
        <v>371138059820.46411</v>
      </c>
      <c r="P11" s="38">
        <f t="shared" si="2"/>
        <v>372245298207.10767</v>
      </c>
      <c r="Q11" s="38">
        <f t="shared" si="2"/>
        <v>373477727602.45459</v>
      </c>
      <c r="R11" s="38">
        <f t="shared" si="2"/>
        <v>374918808678.97382</v>
      </c>
      <c r="S11" s="38">
        <f t="shared" si="2"/>
        <v>376359889755.49298</v>
      </c>
      <c r="T11" s="38">
        <f t="shared" si="2"/>
        <v>375587358982.84576</v>
      </c>
      <c r="U11" s="38">
        <f t="shared" si="2"/>
        <v>374814828210.19849</v>
      </c>
      <c r="V11" s="38">
        <f t="shared" si="2"/>
        <v>374000567101.31677</v>
      </c>
      <c r="W11" s="38">
        <f t="shared" si="2"/>
        <v>373311497001.13849</v>
      </c>
      <c r="X11" s="38">
        <f t="shared" si="2"/>
        <v>372747617909.66357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14565643741.255514</v>
      </c>
      <c r="E12" s="38">
        <f t="shared" ref="E12:X12" si="3">+E23+E19</f>
        <v>14093721913.882029</v>
      </c>
      <c r="F12" s="38">
        <f t="shared" si="3"/>
        <v>13628868819.221729</v>
      </c>
      <c r="G12" s="38">
        <f t="shared" si="3"/>
        <v>13170402111.962353</v>
      </c>
      <c r="H12" s="38">
        <f t="shared" si="3"/>
        <v>12735468572.540733</v>
      </c>
      <c r="I12" s="38">
        <f t="shared" si="3"/>
        <v>12300085553.817192</v>
      </c>
      <c r="J12" s="38">
        <f t="shared" si="3"/>
        <v>11877459838.846952</v>
      </c>
      <c r="K12" s="38">
        <f t="shared" si="3"/>
        <v>11505043574.292084</v>
      </c>
      <c r="L12" s="38">
        <f t="shared" si="3"/>
        <v>11146286938.943342</v>
      </c>
      <c r="M12" s="38">
        <f t="shared" si="3"/>
        <v>10786495700.350937</v>
      </c>
      <c r="N12" s="38">
        <f t="shared" si="3"/>
        <v>10430325513.537294</v>
      </c>
      <c r="O12" s="38">
        <f t="shared" si="3"/>
        <v>10086515511.975054</v>
      </c>
      <c r="P12" s="38">
        <f t="shared" si="3"/>
        <v>9774568311.8245373</v>
      </c>
      <c r="Q12" s="38">
        <f t="shared" si="3"/>
        <v>9500646188.6632481</v>
      </c>
      <c r="R12" s="38">
        <f t="shared" si="3"/>
        <v>9205112509.2878094</v>
      </c>
      <c r="S12" s="38">
        <f t="shared" si="3"/>
        <v>8936738257.327158</v>
      </c>
      <c r="T12" s="38">
        <f t="shared" si="3"/>
        <v>8658841633.0652199</v>
      </c>
      <c r="U12" s="38">
        <f t="shared" si="3"/>
        <v>8366814409.2115936</v>
      </c>
      <c r="V12" s="38">
        <f t="shared" si="3"/>
        <v>8079464011.8470106</v>
      </c>
      <c r="W12" s="38">
        <f t="shared" si="3"/>
        <v>7806207920.3127804</v>
      </c>
      <c r="X12" s="38">
        <f t="shared" si="3"/>
        <v>7537790610.6797791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237570804182.74438</v>
      </c>
      <c r="E13" s="13">
        <f t="shared" ref="E13:X13" si="4">+E14+E15</f>
        <v>235943321069.60068</v>
      </c>
      <c r="F13" s="13">
        <f t="shared" si="4"/>
        <v>234315837956.457</v>
      </c>
      <c r="G13" s="13">
        <f t="shared" si="4"/>
        <v>232604894170.84439</v>
      </c>
      <c r="H13" s="13">
        <f t="shared" si="4"/>
        <v>230893950385.23181</v>
      </c>
      <c r="I13" s="13">
        <f t="shared" si="4"/>
        <v>227138220124.13098</v>
      </c>
      <c r="J13" s="13">
        <f t="shared" si="4"/>
        <v>225302085329.81503</v>
      </c>
      <c r="K13" s="13">
        <f t="shared" si="4"/>
        <v>223424220199.26462</v>
      </c>
      <c r="L13" s="13">
        <f t="shared" si="4"/>
        <v>221588085404.94864</v>
      </c>
      <c r="M13" s="13">
        <f t="shared" si="4"/>
        <v>219960602291.80496</v>
      </c>
      <c r="N13" s="13">
        <f t="shared" si="4"/>
        <v>219418107920.75708</v>
      </c>
      <c r="O13" s="13">
        <f t="shared" si="4"/>
        <v>200013501571.73615</v>
      </c>
      <c r="P13" s="13">
        <f t="shared" si="4"/>
        <v>198761591484.70255</v>
      </c>
      <c r="Q13" s="13">
        <f t="shared" si="4"/>
        <v>197634872406.37228</v>
      </c>
      <c r="R13" s="13">
        <f t="shared" si="4"/>
        <v>196716805009.21429</v>
      </c>
      <c r="S13" s="13">
        <f t="shared" si="4"/>
        <v>195798737612.05634</v>
      </c>
      <c r="T13" s="13">
        <f t="shared" si="4"/>
        <v>194922400551.13281</v>
      </c>
      <c r="U13" s="13">
        <f t="shared" si="4"/>
        <v>194046063490.20926</v>
      </c>
      <c r="V13" s="13">
        <f t="shared" si="4"/>
        <v>193127996093.0513</v>
      </c>
      <c r="W13" s="13">
        <f t="shared" si="4"/>
        <v>192335119704.59668</v>
      </c>
      <c r="X13" s="13">
        <f t="shared" si="4"/>
        <v>191667434324.84543</v>
      </c>
    </row>
    <row r="14" spans="1:24" ht="15.75">
      <c r="A14" s="8" t="s">
        <v>43</v>
      </c>
      <c r="B14" s="2" t="s">
        <v>27</v>
      </c>
      <c r="C14" s="10"/>
      <c r="D14" s="11">
        <v>218792152877.24026</v>
      </c>
      <c r="E14" s="11">
        <v>217164669764.09656</v>
      </c>
      <c r="F14" s="11">
        <v>215537186650.95288</v>
      </c>
      <c r="G14" s="11">
        <v>213826242865.34027</v>
      </c>
      <c r="H14" s="11">
        <v>212115299079.72769</v>
      </c>
      <c r="I14" s="11">
        <v>210237433949.17728</v>
      </c>
      <c r="J14" s="11">
        <v>208401299154.86133</v>
      </c>
      <c r="K14" s="11">
        <v>206523434024.31091</v>
      </c>
      <c r="L14" s="11">
        <v>204687299229.99493</v>
      </c>
      <c r="M14" s="11">
        <v>203059816116.85126</v>
      </c>
      <c r="N14" s="11">
        <v>201557524012.41092</v>
      </c>
      <c r="O14" s="11">
        <v>200013501571.73615</v>
      </c>
      <c r="P14" s="11">
        <v>198761591484.70255</v>
      </c>
      <c r="Q14" s="11">
        <v>197634872406.37228</v>
      </c>
      <c r="R14" s="11">
        <v>196716805009.21429</v>
      </c>
      <c r="S14" s="11">
        <v>195798737612.05634</v>
      </c>
      <c r="T14" s="11">
        <v>194922400551.13281</v>
      </c>
      <c r="U14" s="11">
        <v>194046063490.20926</v>
      </c>
      <c r="V14" s="11">
        <v>193127996093.0513</v>
      </c>
      <c r="W14" s="11">
        <v>192335119704.59668</v>
      </c>
      <c r="X14" s="11">
        <v>191667434324.84543</v>
      </c>
    </row>
    <row r="15" spans="1:24" ht="15.75">
      <c r="A15" s="8" t="s">
        <v>47</v>
      </c>
      <c r="B15" s="2" t="s">
        <v>6</v>
      </c>
      <c r="C15" s="10"/>
      <c r="D15" s="11">
        <v>18778651305.504124</v>
      </c>
      <c r="E15" s="11">
        <v>18778651305.504124</v>
      </c>
      <c r="F15" s="11">
        <v>18778651305.504124</v>
      </c>
      <c r="G15" s="11">
        <v>18778651305.504124</v>
      </c>
      <c r="H15" s="11">
        <v>18778651305.504124</v>
      </c>
      <c r="I15" s="11">
        <v>16900786174.953711</v>
      </c>
      <c r="J15" s="11">
        <v>16900786174.953711</v>
      </c>
      <c r="K15" s="11">
        <v>16900786174.953711</v>
      </c>
      <c r="L15" s="11">
        <v>16900786174.953711</v>
      </c>
      <c r="M15" s="11">
        <v>16900786174.953711</v>
      </c>
      <c r="N15" s="11">
        <v>17860583908.346146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</row>
    <row r="16" spans="1:24" ht="15.75">
      <c r="A16" s="15" t="s">
        <v>44</v>
      </c>
      <c r="B16" s="10" t="s">
        <v>11</v>
      </c>
      <c r="C16" s="10"/>
      <c r="D16" s="13">
        <f>+D17+D18</f>
        <v>148917917263.24478</v>
      </c>
      <c r="E16" s="13">
        <f t="shared" ref="E16:X16" si="5">+E17+E18</f>
        <v>150902666514.42535</v>
      </c>
      <c r="F16" s="13">
        <f t="shared" si="5"/>
        <v>152887415765.60599</v>
      </c>
      <c r="G16" s="13">
        <f t="shared" si="5"/>
        <v>154872165016.78656</v>
      </c>
      <c r="H16" s="13">
        <f t="shared" si="5"/>
        <v>156856914267.96719</v>
      </c>
      <c r="I16" s="13">
        <f t="shared" si="5"/>
        <v>158841663519.14783</v>
      </c>
      <c r="J16" s="13">
        <f t="shared" si="5"/>
        <v>160826412770.3284</v>
      </c>
      <c r="K16" s="13">
        <f t="shared" si="5"/>
        <v>162811162021.50903</v>
      </c>
      <c r="L16" s="13">
        <f t="shared" si="5"/>
        <v>164795911272.68961</v>
      </c>
      <c r="M16" s="13">
        <f t="shared" si="5"/>
        <v>166780660523.87024</v>
      </c>
      <c r="N16" s="13">
        <f t="shared" si="5"/>
        <v>168765409775.05081</v>
      </c>
      <c r="O16" s="13">
        <f t="shared" si="5"/>
        <v>171124558248.72797</v>
      </c>
      <c r="P16" s="13">
        <f t="shared" si="5"/>
        <v>173483706722.40515</v>
      </c>
      <c r="Q16" s="13">
        <f t="shared" si="5"/>
        <v>175842855196.08234</v>
      </c>
      <c r="R16" s="13">
        <f t="shared" si="5"/>
        <v>178202003669.75952</v>
      </c>
      <c r="S16" s="13">
        <f t="shared" si="5"/>
        <v>180561152143.43665</v>
      </c>
      <c r="T16" s="13">
        <f t="shared" si="5"/>
        <v>180664958431.71295</v>
      </c>
      <c r="U16" s="13">
        <f t="shared" si="5"/>
        <v>180768764719.98926</v>
      </c>
      <c r="V16" s="13">
        <f t="shared" si="5"/>
        <v>180872571008.2655</v>
      </c>
      <c r="W16" s="13">
        <f t="shared" si="5"/>
        <v>180976377296.54181</v>
      </c>
      <c r="X16" s="13">
        <f t="shared" si="5"/>
        <v>181080183584.81812</v>
      </c>
    </row>
    <row r="17" spans="1:24">
      <c r="A17" s="8" t="s">
        <v>45</v>
      </c>
      <c r="B17" s="2" t="s">
        <v>7</v>
      </c>
      <c r="C17" s="2"/>
      <c r="D17" s="14">
        <v>87602301443.908951</v>
      </c>
      <c r="E17" s="14">
        <v>89636394230.973618</v>
      </c>
      <c r="F17" s="14">
        <v>91670487018.0383</v>
      </c>
      <c r="G17" s="14">
        <v>93704579805.102966</v>
      </c>
      <c r="H17" s="14">
        <v>95738672592.167648</v>
      </c>
      <c r="I17" s="14">
        <v>97772765379.232346</v>
      </c>
      <c r="J17" s="14">
        <v>99806858166.297012</v>
      </c>
      <c r="K17" s="14">
        <v>101840950953.36169</v>
      </c>
      <c r="L17" s="14">
        <v>103875043740.42636</v>
      </c>
      <c r="M17" s="14">
        <v>105909136527.49104</v>
      </c>
      <c r="N17" s="14">
        <v>107943229314.55573</v>
      </c>
      <c r="O17" s="14">
        <v>110247179934.53206</v>
      </c>
      <c r="P17" s="14">
        <v>112551130554.50841</v>
      </c>
      <c r="Q17" s="14">
        <v>114855081174.48474</v>
      </c>
      <c r="R17" s="14">
        <v>117159031794.46109</v>
      </c>
      <c r="S17" s="14">
        <v>119462982414.43741</v>
      </c>
      <c r="T17" s="14">
        <v>119531662795.8132</v>
      </c>
      <c r="U17" s="14">
        <v>119600343177.18895</v>
      </c>
      <c r="V17" s="14">
        <v>119669023558.56471</v>
      </c>
      <c r="W17" s="14">
        <v>119737703939.94048</v>
      </c>
      <c r="X17" s="14">
        <v>119806384321.31625</v>
      </c>
    </row>
    <row r="18" spans="1:24">
      <c r="A18" s="8" t="s">
        <v>46</v>
      </c>
      <c r="B18" s="2" t="s">
        <v>62</v>
      </c>
      <c r="C18" s="2"/>
      <c r="D18" s="14">
        <v>61315615819.335838</v>
      </c>
      <c r="E18" s="14">
        <v>61266272283.451752</v>
      </c>
      <c r="F18" s="14">
        <v>61216928747.567688</v>
      </c>
      <c r="G18" s="14">
        <v>61167585211.683609</v>
      </c>
      <c r="H18" s="14">
        <v>61118241675.799545</v>
      </c>
      <c r="I18" s="14">
        <v>61068898139.915466</v>
      </c>
      <c r="J18" s="14">
        <v>61019554604.031387</v>
      </c>
      <c r="K18" s="14">
        <v>60970211068.147324</v>
      </c>
      <c r="L18" s="14">
        <v>60920867532.263245</v>
      </c>
      <c r="M18" s="14">
        <v>60871523996.379181</v>
      </c>
      <c r="N18" s="14">
        <v>60822180460.495094</v>
      </c>
      <c r="O18" s="14">
        <v>60877378314.195923</v>
      </c>
      <c r="P18" s="14">
        <v>60932576167.896751</v>
      </c>
      <c r="Q18" s="14">
        <v>60987774021.59758</v>
      </c>
      <c r="R18" s="14">
        <v>61042971875.298416</v>
      </c>
      <c r="S18" s="14">
        <v>61098169728.999237</v>
      </c>
      <c r="T18" s="14">
        <v>61133295635.899765</v>
      </c>
      <c r="U18" s="14">
        <v>61168421542.800293</v>
      </c>
      <c r="V18" s="14">
        <v>61203547449.700806</v>
      </c>
      <c r="W18" s="14">
        <v>61238673356.601334</v>
      </c>
      <c r="X18" s="14">
        <v>61273799263.501862</v>
      </c>
    </row>
    <row r="19" spans="1:24" ht="15.75">
      <c r="A19" s="15" t="s">
        <v>48</v>
      </c>
      <c r="B19" s="10" t="s">
        <v>12</v>
      </c>
      <c r="C19" s="10"/>
      <c r="D19" s="13">
        <f>+D20+D21+D22</f>
        <v>14258244391.769617</v>
      </c>
      <c r="E19" s="13">
        <f t="shared" ref="E19:X19" si="6">+E20+E21+E22</f>
        <v>13794086402.537533</v>
      </c>
      <c r="F19" s="13">
        <f t="shared" si="6"/>
        <v>13337549033.308207</v>
      </c>
      <c r="G19" s="13">
        <f t="shared" si="6"/>
        <v>12887828336.485229</v>
      </c>
      <c r="H19" s="13">
        <f t="shared" si="6"/>
        <v>12461827887.937153</v>
      </c>
      <c r="I19" s="13">
        <f t="shared" si="6"/>
        <v>12035036538.289368</v>
      </c>
      <c r="J19" s="13">
        <f t="shared" si="6"/>
        <v>11620480537.97526</v>
      </c>
      <c r="K19" s="13">
        <f t="shared" si="6"/>
        <v>11255906685.345394</v>
      </c>
      <c r="L19" s="13">
        <f t="shared" si="6"/>
        <v>10905195444.195953</v>
      </c>
      <c r="M19" s="13">
        <f t="shared" si="6"/>
        <v>10554201663.160162</v>
      </c>
      <c r="N19" s="13">
        <f t="shared" si="6"/>
        <v>10205888854.706493</v>
      </c>
      <c r="O19" s="13">
        <f t="shared" si="6"/>
        <v>9869389021.2255859</v>
      </c>
      <c r="P19" s="13">
        <f t="shared" si="6"/>
        <v>9565500310.9049721</v>
      </c>
      <c r="Q19" s="13">
        <f t="shared" si="6"/>
        <v>9299358863.1244278</v>
      </c>
      <c r="R19" s="13">
        <f t="shared" si="6"/>
        <v>9011328044.6805782</v>
      </c>
      <c r="S19" s="13">
        <f t="shared" si="6"/>
        <v>8750734468.1006737</v>
      </c>
      <c r="T19" s="13">
        <f t="shared" si="6"/>
        <v>8481166664.9003077</v>
      </c>
      <c r="U19" s="13">
        <f t="shared" si="6"/>
        <v>8197435523.0317535</v>
      </c>
      <c r="V19" s="13">
        <f t="shared" si="6"/>
        <v>7916509467.8786354</v>
      </c>
      <c r="W19" s="13">
        <f t="shared" si="6"/>
        <v>7650463456.3918667</v>
      </c>
      <c r="X19" s="13">
        <f t="shared" si="6"/>
        <v>7389061663.1516991</v>
      </c>
    </row>
    <row r="20" spans="1:24" s="16" customFormat="1">
      <c r="A20" s="8" t="s">
        <v>59</v>
      </c>
      <c r="B20" s="2" t="s">
        <v>13</v>
      </c>
      <c r="C20" s="2"/>
      <c r="D20" s="11">
        <v>1546983164.1865644</v>
      </c>
      <c r="E20" s="11">
        <v>1489785092.1496079</v>
      </c>
      <c r="F20" s="11">
        <v>1425710329.6871383</v>
      </c>
      <c r="G20" s="11">
        <v>1364012023.4972992</v>
      </c>
      <c r="H20" s="11">
        <v>1307888698.2123344</v>
      </c>
      <c r="I20" s="11">
        <v>1250908121.5004635</v>
      </c>
      <c r="J20" s="11">
        <v>1192256572.9844067</v>
      </c>
      <c r="K20" s="11">
        <v>1136411449.8079114</v>
      </c>
      <c r="L20" s="11">
        <v>1080822203.4844589</v>
      </c>
      <c r="M20" s="11">
        <v>1028630330.0926696</v>
      </c>
      <c r="N20" s="11">
        <v>971058038.15813875</v>
      </c>
      <c r="O20" s="11">
        <v>915615121.41001952</v>
      </c>
      <c r="P20" s="11">
        <v>866087181.93525422</v>
      </c>
      <c r="Q20" s="11">
        <v>814911811.32678235</v>
      </c>
      <c r="R20" s="11">
        <v>760537980.05528092</v>
      </c>
      <c r="S20" s="11">
        <v>701107958.19844925</v>
      </c>
      <c r="T20" s="11">
        <v>640015760.30425429</v>
      </c>
      <c r="U20" s="11">
        <v>576344483.65442562</v>
      </c>
      <c r="V20" s="11">
        <v>510548821.41681933</v>
      </c>
      <c r="W20" s="11">
        <v>449322384.12859714</v>
      </c>
      <c r="X20" s="11">
        <v>386619409.459894</v>
      </c>
    </row>
    <row r="21" spans="1:24" s="16" customFormat="1">
      <c r="A21" s="8" t="s">
        <v>60</v>
      </c>
      <c r="B21" s="2" t="s">
        <v>14</v>
      </c>
      <c r="C21" s="2"/>
      <c r="D21" s="11">
        <v>5505835968.9321899</v>
      </c>
      <c r="E21" s="11">
        <v>5251475198.0863419</v>
      </c>
      <c r="F21" s="11">
        <v>4996251763.7713556</v>
      </c>
      <c r="G21" s="11">
        <v>4734620015.4621906</v>
      </c>
      <c r="H21" s="11">
        <v>4483093685.3746157</v>
      </c>
      <c r="I21" s="11">
        <v>4224173146.8322182</v>
      </c>
      <c r="J21" s="11">
        <v>3976508236.7154937</v>
      </c>
      <c r="K21" s="11">
        <v>3737469903.1293941</v>
      </c>
      <c r="L21" s="11">
        <v>3507263546.5692945</v>
      </c>
      <c r="M21" s="11">
        <v>3273236843.1581292</v>
      </c>
      <c r="N21" s="11">
        <v>3034527141.0589104</v>
      </c>
      <c r="O21" s="11">
        <v>2809784277.1521316</v>
      </c>
      <c r="P21" s="11">
        <v>2555423506.306283</v>
      </c>
      <c r="Q21" s="11">
        <v>2340457429.1342115</v>
      </c>
      <c r="R21" s="11">
        <v>2106800441.9618618</v>
      </c>
      <c r="S21" s="11">
        <v>1905636887.2387903</v>
      </c>
      <c r="T21" s="11">
        <v>1697161281.9326184</v>
      </c>
      <c r="U21" s="11">
        <v>1477101416.7138929</v>
      </c>
      <c r="V21" s="11">
        <v>1261971023.7983813</v>
      </c>
      <c r="W21" s="11">
        <v>1057151449.5998344</v>
      </c>
      <c r="X21" s="11">
        <v>858452631.02837014</v>
      </c>
    </row>
    <row r="22" spans="1:24" s="16" customFormat="1">
      <c r="A22" s="8" t="s">
        <v>61</v>
      </c>
      <c r="B22" s="2" t="s">
        <v>15</v>
      </c>
      <c r="C22" s="2"/>
      <c r="D22" s="11">
        <v>7205425258.6508627</v>
      </c>
      <c r="E22" s="11">
        <v>7052826112.3015833</v>
      </c>
      <c r="F22" s="11">
        <v>6915586939.8497124</v>
      </c>
      <c r="G22" s="11">
        <v>6789196297.5257397</v>
      </c>
      <c r="H22" s="11">
        <v>6670845504.3502035</v>
      </c>
      <c r="I22" s="11">
        <v>6559955269.956687</v>
      </c>
      <c r="J22" s="11">
        <v>6451715728.2753592</v>
      </c>
      <c r="K22" s="11">
        <v>6382025332.4080887</v>
      </c>
      <c r="L22" s="11">
        <v>6317109694.1422014</v>
      </c>
      <c r="M22" s="11">
        <v>6252334489.9093628</v>
      </c>
      <c r="N22" s="11">
        <v>6200303675.4894438</v>
      </c>
      <c r="O22" s="11">
        <v>6143989622.663435</v>
      </c>
      <c r="P22" s="11">
        <v>6143989622.663435</v>
      </c>
      <c r="Q22" s="11">
        <v>6143989622.663435</v>
      </c>
      <c r="R22" s="11">
        <v>6143989622.663435</v>
      </c>
      <c r="S22" s="11">
        <v>6143989622.663435</v>
      </c>
      <c r="T22" s="11">
        <v>6143989622.663435</v>
      </c>
      <c r="U22" s="11">
        <v>6143989622.663435</v>
      </c>
      <c r="V22" s="11">
        <v>6143989622.663435</v>
      </c>
      <c r="W22" s="11">
        <v>6143989622.663435</v>
      </c>
      <c r="X22" s="11">
        <v>6143989622.663435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307399349.48589796</v>
      </c>
      <c r="E23" s="13">
        <f t="shared" ref="E23:X23" si="7">+E24+E25+E26+E27+E28+E29+E30+E31+E32+E33</f>
        <v>299635511.34449506</v>
      </c>
      <c r="F23" s="13">
        <f t="shared" si="7"/>
        <v>291319785.91352254</v>
      </c>
      <c r="G23" s="13">
        <f t="shared" si="7"/>
        <v>282573775.4771229</v>
      </c>
      <c r="H23" s="13">
        <f t="shared" si="7"/>
        <v>273640684.60358095</v>
      </c>
      <c r="I23" s="13">
        <f t="shared" si="7"/>
        <v>265049015.52782369</v>
      </c>
      <c r="J23" s="13">
        <f t="shared" si="7"/>
        <v>256979300.87169316</v>
      </c>
      <c r="K23" s="13">
        <f t="shared" si="7"/>
        <v>249136888.94669053</v>
      </c>
      <c r="L23" s="13">
        <f t="shared" si="7"/>
        <v>241091494.74738857</v>
      </c>
      <c r="M23" s="13">
        <f t="shared" si="7"/>
        <v>232294037.19077483</v>
      </c>
      <c r="N23" s="13">
        <f t="shared" si="7"/>
        <v>224436658.8308008</v>
      </c>
      <c r="O23" s="13">
        <f t="shared" si="7"/>
        <v>217126490.74946782</v>
      </c>
      <c r="P23" s="13">
        <f t="shared" si="7"/>
        <v>209068000.91956589</v>
      </c>
      <c r="Q23" s="13">
        <f t="shared" si="7"/>
        <v>201287325.53882018</v>
      </c>
      <c r="R23" s="13">
        <f t="shared" si="7"/>
        <v>193784464.60723072</v>
      </c>
      <c r="S23" s="13">
        <f t="shared" si="7"/>
        <v>186003789.22648501</v>
      </c>
      <c r="T23" s="13">
        <f t="shared" si="7"/>
        <v>177674968.16491252</v>
      </c>
      <c r="U23" s="13">
        <f t="shared" si="7"/>
        <v>169378886.17983997</v>
      </c>
      <c r="V23" s="13">
        <f t="shared" si="7"/>
        <v>162954543.96837547</v>
      </c>
      <c r="W23" s="13">
        <f t="shared" si="7"/>
        <v>155744463.92091364</v>
      </c>
      <c r="X23" s="13">
        <f t="shared" si="7"/>
        <v>148728947.52807969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307399349.48589796</v>
      </c>
      <c r="E26" s="11">
        <v>299635511.34449506</v>
      </c>
      <c r="F26" s="11">
        <v>291319785.91352254</v>
      </c>
      <c r="G26" s="11">
        <v>282573775.4771229</v>
      </c>
      <c r="H26" s="11">
        <v>273640684.60358095</v>
      </c>
      <c r="I26" s="11">
        <v>265049015.52782369</v>
      </c>
      <c r="J26" s="11">
        <v>256979300.87169316</v>
      </c>
      <c r="K26" s="11">
        <v>249136888.94669053</v>
      </c>
      <c r="L26" s="11">
        <v>241091494.74738857</v>
      </c>
      <c r="M26" s="11">
        <v>232294037.19077483</v>
      </c>
      <c r="N26" s="11">
        <v>224436658.8308008</v>
      </c>
      <c r="O26" s="11">
        <v>217126490.74946782</v>
      </c>
      <c r="P26" s="11">
        <v>209068000.91956589</v>
      </c>
      <c r="Q26" s="11">
        <v>201287325.53882018</v>
      </c>
      <c r="R26" s="11">
        <v>193784464.60723072</v>
      </c>
      <c r="S26" s="11">
        <v>186003789.22648501</v>
      </c>
      <c r="T26" s="11">
        <v>177674968.16491252</v>
      </c>
      <c r="U26" s="11">
        <v>169378886.17983997</v>
      </c>
      <c r="V26" s="11">
        <v>162954543.96837547</v>
      </c>
      <c r="W26" s="11">
        <v>155744463.92091364</v>
      </c>
      <c r="X26" s="11">
        <v>148728947.52807969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3794070131220.1592</v>
      </c>
      <c r="E35" s="11">
        <v>3920197951617.8188</v>
      </c>
      <c r="F35" s="11">
        <v>3952305543366.3618</v>
      </c>
      <c r="G35" s="11">
        <v>3959066464717.1479</v>
      </c>
      <c r="H35" s="11">
        <v>3993256101362.3511</v>
      </c>
      <c r="I35" s="11">
        <v>4068395447920.082</v>
      </c>
      <c r="J35" s="11">
        <v>4175690726983.6299</v>
      </c>
      <c r="K35" s="11">
        <v>4240980432225.7539</v>
      </c>
      <c r="L35" s="11">
        <v>4154088345066.0181</v>
      </c>
      <c r="M35" s="11">
        <v>4148230632601.1572</v>
      </c>
      <c r="N35" s="11">
        <v>4265774152206.9639</v>
      </c>
      <c r="O35" s="11">
        <v>4274743482890.0942</v>
      </c>
      <c r="P35" s="11">
        <v>4285954298160.5439</v>
      </c>
      <c r="Q35" s="11">
        <v>4346537988277.793</v>
      </c>
      <c r="R35" s="11">
        <v>4465818382811.6494</v>
      </c>
      <c r="S35" s="11">
        <v>4552191442893.2773</v>
      </c>
      <c r="T35" s="11">
        <v>4645031987448.1973</v>
      </c>
      <c r="U35" s="11">
        <v>4754786708548.5352</v>
      </c>
      <c r="V35" s="11">
        <v>4699379719876.9951</v>
      </c>
      <c r="W35" s="11">
        <v>4403902353577.2314</v>
      </c>
      <c r="X35" s="11">
        <v>4578543092192.2744</v>
      </c>
    </row>
    <row r="36" spans="1:24" ht="15.75">
      <c r="A36" s="25">
        <v>5</v>
      </c>
      <c r="B36" s="9" t="s">
        <v>9</v>
      </c>
      <c r="C36" s="10"/>
      <c r="D36" s="11">
        <v>122251184</v>
      </c>
      <c r="E36" s="11">
        <v>122703017</v>
      </c>
      <c r="F36" s="11">
        <v>123177552.00000001</v>
      </c>
      <c r="G36" s="11">
        <v>123653405.00000001</v>
      </c>
      <c r="H36" s="11">
        <v>124097649</v>
      </c>
      <c r="I36" s="11">
        <v>124486744</v>
      </c>
      <c r="J36" s="11">
        <v>124814985.99999997</v>
      </c>
      <c r="K36" s="11">
        <v>125091571.00000001</v>
      </c>
      <c r="L36" s="11">
        <v>125325616.99999999</v>
      </c>
      <c r="M36" s="11">
        <v>125531619.00000001</v>
      </c>
      <c r="N36" s="11">
        <v>125720309.99999999</v>
      </c>
      <c r="O36" s="11">
        <v>125893622.99999999</v>
      </c>
      <c r="P36" s="11">
        <v>126048366.00000001</v>
      </c>
      <c r="Q36" s="11">
        <v>126184148.99999999</v>
      </c>
      <c r="R36" s="11">
        <v>126299413.99999997</v>
      </c>
      <c r="S36" s="11">
        <v>126392944</v>
      </c>
      <c r="T36" s="11">
        <v>126464789.00000001</v>
      </c>
      <c r="U36" s="11">
        <v>126515486</v>
      </c>
      <c r="V36" s="11">
        <v>126544640.00000001</v>
      </c>
      <c r="W36" s="11">
        <v>126551704.99999999</v>
      </c>
      <c r="X36" s="11">
        <v>126535920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361233.94969035219</v>
      </c>
      <c r="E39" s="11">
        <f t="shared" si="8"/>
        <v>370487.15297876229</v>
      </c>
      <c r="F39" s="11">
        <f t="shared" si="8"/>
        <v>378419.73880761361</v>
      </c>
      <c r="G39" s="11">
        <f t="shared" si="8"/>
        <v>384956.83953186573</v>
      </c>
      <c r="H39" s="11">
        <f t="shared" si="8"/>
        <v>390907.32060736121</v>
      </c>
      <c r="I39" s="11">
        <f t="shared" si="8"/>
        <v>391299.28613939811</v>
      </c>
      <c r="J39" s="11">
        <f t="shared" si="8"/>
        <v>396794.43579074566</v>
      </c>
      <c r="K39" s="11">
        <f t="shared" si="8"/>
        <v>402441.8582648689</v>
      </c>
      <c r="L39" s="11">
        <f t="shared" si="8"/>
        <v>406315.12984387402</v>
      </c>
      <c r="M39" s="11">
        <f t="shared" si="8"/>
        <v>409653.11690890894</v>
      </c>
      <c r="N39" s="11">
        <f t="shared" si="8"/>
        <v>412782.54859408509</v>
      </c>
      <c r="O39" s="11">
        <f t="shared" si="8"/>
        <v>415662.97484073474</v>
      </c>
      <c r="P39" s="11">
        <f t="shared" si="8"/>
        <v>417635.48186357954</v>
      </c>
      <c r="Q39" s="11">
        <f t="shared" si="8"/>
        <v>419985.68308969605</v>
      </c>
      <c r="R39" s="11">
        <f t="shared" si="8"/>
        <v>422308.57586058497</v>
      </c>
      <c r="S39" s="11">
        <f t="shared" si="8"/>
        <v>425242.6228188838</v>
      </c>
      <c r="T39" s="11">
        <f t="shared" si="8"/>
        <v>428219.39783816313</v>
      </c>
      <c r="U39" s="11">
        <f t="shared" si="8"/>
        <v>431851.15828509035</v>
      </c>
      <c r="V39" s="11">
        <f t="shared" si="8"/>
        <v>434207.70895790547</v>
      </c>
      <c r="W39" s="11">
        <f t="shared" si="8"/>
        <v>430300.76339858596</v>
      </c>
      <c r="X39" s="11">
        <f t="shared" si="8"/>
        <v>432235.52679535322</v>
      </c>
    </row>
    <row r="40" spans="1:24" ht="15.75">
      <c r="B40" s="20" t="s">
        <v>5</v>
      </c>
      <c r="C40" s="7"/>
      <c r="D40" s="11">
        <f t="shared" ref="D40:X40" si="9">+D8/D36</f>
        <v>111001.89758077438</v>
      </c>
      <c r="E40" s="11">
        <f t="shared" si="9"/>
        <v>115765.50703064995</v>
      </c>
      <c r="F40" s="11">
        <f t="shared" si="9"/>
        <v>120052.76873942728</v>
      </c>
      <c r="G40" s="11">
        <f t="shared" si="9"/>
        <v>123866.9233736516</v>
      </c>
      <c r="H40" s="11">
        <f t="shared" si="9"/>
        <v>127378.95654498992</v>
      </c>
      <c r="I40" s="11">
        <f t="shared" si="9"/>
        <v>130846.08634593575</v>
      </c>
      <c r="J40" s="11">
        <f t="shared" si="9"/>
        <v>134610.50611355162</v>
      </c>
      <c r="K40" s="11">
        <f t="shared" si="9"/>
        <v>138224.91442575335</v>
      </c>
      <c r="L40" s="11">
        <f t="shared" si="9"/>
        <v>141047.49008477884</v>
      </c>
      <c r="M40" s="11">
        <f t="shared" si="9"/>
        <v>143700.90577548451</v>
      </c>
      <c r="N40" s="11">
        <f t="shared" si="9"/>
        <v>146349.34079683799</v>
      </c>
      <c r="O40" s="11">
        <f t="shared" si="9"/>
        <v>148815.85777971218</v>
      </c>
      <c r="P40" s="11">
        <f t="shared" si="9"/>
        <v>150772.46024966097</v>
      </c>
      <c r="Q40" s="11">
        <f t="shared" si="9"/>
        <v>152618.11303478869</v>
      </c>
      <c r="R40" s="11">
        <f t="shared" si="9"/>
        <v>154520.71232326241</v>
      </c>
      <c r="S40" s="11">
        <f t="shared" si="9"/>
        <v>156620.50461454591</v>
      </c>
      <c r="T40" s="11">
        <f t="shared" si="9"/>
        <v>158695.16626785661</v>
      </c>
      <c r="U40" s="11">
        <f t="shared" si="9"/>
        <v>160610.81172249283</v>
      </c>
      <c r="V40" s="11">
        <f t="shared" si="9"/>
        <v>162173.64294419502</v>
      </c>
      <c r="W40" s="11">
        <f t="shared" si="9"/>
        <v>162759.19852969318</v>
      </c>
      <c r="X40" s="11">
        <f t="shared" si="9"/>
        <v>163337.33671715</v>
      </c>
    </row>
    <row r="41" spans="1:24" ht="15.75">
      <c r="B41" s="20" t="s">
        <v>38</v>
      </c>
      <c r="C41" s="7"/>
      <c r="D41" s="37">
        <f>+D9/D36</f>
        <v>246951.47557800624</v>
      </c>
      <c r="E41" s="37">
        <f t="shared" ref="E41:X41" si="10">+E9/E36</f>
        <v>251454.08399812452</v>
      </c>
      <c r="F41" s="37">
        <f t="shared" si="10"/>
        <v>255112.86965757518</v>
      </c>
      <c r="G41" s="37">
        <f t="shared" si="10"/>
        <v>257849.83181682785</v>
      </c>
      <c r="H41" s="37">
        <f t="shared" si="10"/>
        <v>260301.17695243869</v>
      </c>
      <c r="I41" s="37">
        <f t="shared" si="10"/>
        <v>257253.8232462125</v>
      </c>
      <c r="J41" s="37">
        <f t="shared" si="10"/>
        <v>258995.16228079351</v>
      </c>
      <c r="K41" s="37">
        <f t="shared" si="10"/>
        <v>261037.34970167311</v>
      </c>
      <c r="L41" s="37">
        <f t="shared" si="10"/>
        <v>262095.6602936633</v>
      </c>
      <c r="M41" s="37">
        <f t="shared" si="10"/>
        <v>262785.45711811905</v>
      </c>
      <c r="N41" s="37">
        <f t="shared" si="10"/>
        <v>263262.56780113716</v>
      </c>
      <c r="O41" s="37">
        <f t="shared" si="10"/>
        <v>263818.96864295343</v>
      </c>
      <c r="P41" s="37">
        <f t="shared" si="10"/>
        <v>263832.28128271166</v>
      </c>
      <c r="Q41" s="37">
        <f t="shared" si="10"/>
        <v>264332.49491412146</v>
      </c>
      <c r="R41" s="37">
        <f t="shared" si="10"/>
        <v>264746.48821321968</v>
      </c>
      <c r="S41" s="37">
        <f t="shared" si="10"/>
        <v>265573.71521743678</v>
      </c>
      <c r="T41" s="37">
        <f t="shared" si="10"/>
        <v>266485.86647552968</v>
      </c>
      <c r="U41" s="37">
        <f t="shared" si="10"/>
        <v>268211.61344276898</v>
      </c>
      <c r="V41" s="37">
        <f t="shared" si="10"/>
        <v>269014.73598824936</v>
      </c>
      <c r="W41" s="37">
        <f t="shared" si="10"/>
        <v>264530.00761708443</v>
      </c>
      <c r="X41" s="37">
        <f t="shared" si="10"/>
        <v>265892.83469357929</v>
      </c>
    </row>
    <row r="42" spans="1:24" ht="15.75">
      <c r="B42" s="20" t="s">
        <v>10</v>
      </c>
      <c r="C42" s="9"/>
      <c r="D42" s="11">
        <f t="shared" ref="D42:X42" si="11">+D10/D36</f>
        <v>3280.5765315716258</v>
      </c>
      <c r="E42" s="11">
        <f t="shared" si="11"/>
        <v>3267.5619499878148</v>
      </c>
      <c r="F42" s="11">
        <f t="shared" si="11"/>
        <v>3254.1004106112182</v>
      </c>
      <c r="G42" s="11">
        <f t="shared" si="11"/>
        <v>3240.0843413862585</v>
      </c>
      <c r="H42" s="11">
        <f t="shared" si="11"/>
        <v>3227.1871099325958</v>
      </c>
      <c r="I42" s="11">
        <f t="shared" si="11"/>
        <v>3199.3765472498503</v>
      </c>
      <c r="J42" s="11">
        <f t="shared" si="11"/>
        <v>3188.7673964005453</v>
      </c>
      <c r="K42" s="11">
        <f t="shared" si="11"/>
        <v>3179.5941374424478</v>
      </c>
      <c r="L42" s="11">
        <f t="shared" si="11"/>
        <v>3171.9794654318889</v>
      </c>
      <c r="M42" s="11">
        <f t="shared" si="11"/>
        <v>3166.7540153053078</v>
      </c>
      <c r="N42" s="11">
        <f t="shared" si="11"/>
        <v>3170.6399961099778</v>
      </c>
      <c r="O42" s="11">
        <f t="shared" si="11"/>
        <v>3028.1484180691123</v>
      </c>
      <c r="P42" s="11">
        <f t="shared" si="11"/>
        <v>3030.7403312069287</v>
      </c>
      <c r="Q42" s="11">
        <f t="shared" si="11"/>
        <v>3035.075140785852</v>
      </c>
      <c r="R42" s="11">
        <f t="shared" si="11"/>
        <v>3041.3753241029426</v>
      </c>
      <c r="S42" s="11">
        <f t="shared" si="11"/>
        <v>3048.4029869010737</v>
      </c>
      <c r="T42" s="11">
        <f t="shared" si="11"/>
        <v>3038.3650947767837</v>
      </c>
      <c r="U42" s="11">
        <f t="shared" si="11"/>
        <v>3028.7331198285879</v>
      </c>
      <c r="V42" s="11">
        <f t="shared" si="11"/>
        <v>3019.3300254610845</v>
      </c>
      <c r="W42" s="11">
        <f t="shared" si="11"/>
        <v>3011.5572518082731</v>
      </c>
      <c r="X42" s="11">
        <f t="shared" si="11"/>
        <v>3005.3553846239338</v>
      </c>
    </row>
    <row r="43" spans="1:24" ht="15.75">
      <c r="B43" s="26" t="s">
        <v>32</v>
      </c>
      <c r="C43" s="9"/>
      <c r="D43" s="11">
        <f t="shared" ref="D43:X43" si="12">+D11/D36</f>
        <v>3161.4313154299521</v>
      </c>
      <c r="E43" s="11">
        <f t="shared" si="12"/>
        <v>3152.7015149434019</v>
      </c>
      <c r="F43" s="11">
        <f t="shared" si="12"/>
        <v>3143.4563151739121</v>
      </c>
      <c r="G43" s="11">
        <f t="shared" si="12"/>
        <v>3133.573711032308</v>
      </c>
      <c r="H43" s="11">
        <f t="shared" si="12"/>
        <v>3124.562534244295</v>
      </c>
      <c r="I43" s="11">
        <f t="shared" si="12"/>
        <v>3100.5701590466438</v>
      </c>
      <c r="J43" s="11">
        <f t="shared" si="12"/>
        <v>3093.6068694519063</v>
      </c>
      <c r="K43" s="11">
        <f t="shared" si="12"/>
        <v>3087.6211653043642</v>
      </c>
      <c r="L43" s="11">
        <f t="shared" si="12"/>
        <v>3083.0408493232335</v>
      </c>
      <c r="M43" s="11">
        <f t="shared" si="12"/>
        <v>3080.8274910855339</v>
      </c>
      <c r="N43" s="11">
        <f t="shared" si="12"/>
        <v>3087.6754734044794</v>
      </c>
      <c r="O43" s="11">
        <f t="shared" si="12"/>
        <v>2948.0290659397747</v>
      </c>
      <c r="P43" s="11">
        <f t="shared" si="12"/>
        <v>2953.1941588763443</v>
      </c>
      <c r="Q43" s="11">
        <f t="shared" si="12"/>
        <v>2959.7832260409714</v>
      </c>
      <c r="R43" s="11">
        <f t="shared" si="12"/>
        <v>2968.4920682131897</v>
      </c>
      <c r="S43" s="11">
        <f t="shared" si="12"/>
        <v>2977.6969967207424</v>
      </c>
      <c r="T43" s="11">
        <f t="shared" si="12"/>
        <v>2969.8966957739181</v>
      </c>
      <c r="U43" s="11">
        <f t="shared" si="12"/>
        <v>2962.6003903601058</v>
      </c>
      <c r="V43" s="11">
        <f t="shared" si="12"/>
        <v>2955.4832753194187</v>
      </c>
      <c r="W43" s="11">
        <f t="shared" si="12"/>
        <v>2949.8733106846607</v>
      </c>
      <c r="X43" s="11">
        <f t="shared" si="12"/>
        <v>2945.7850222266025</v>
      </c>
    </row>
    <row r="44" spans="1:24" ht="15.75">
      <c r="B44" s="26" t="s">
        <v>33</v>
      </c>
      <c r="C44" s="9"/>
      <c r="D44" s="11">
        <f t="shared" ref="D44:X44" si="13">+D12/D36</f>
        <v>119.14521614167364</v>
      </c>
      <c r="E44" s="11">
        <f t="shared" si="13"/>
        <v>114.86043504441319</v>
      </c>
      <c r="F44" s="11">
        <f t="shared" si="13"/>
        <v>110.64409543730604</v>
      </c>
      <c r="G44" s="11">
        <f t="shared" si="13"/>
        <v>106.51063035395063</v>
      </c>
      <c r="H44" s="11">
        <f t="shared" si="13"/>
        <v>102.62457568830118</v>
      </c>
      <c r="I44" s="11">
        <f t="shared" si="13"/>
        <v>98.806388203206538</v>
      </c>
      <c r="J44" s="11">
        <f t="shared" si="13"/>
        <v>95.160526948638648</v>
      </c>
      <c r="K44" s="11">
        <f t="shared" si="13"/>
        <v>91.972972138083406</v>
      </c>
      <c r="L44" s="11">
        <f t="shared" si="13"/>
        <v>88.93861610865514</v>
      </c>
      <c r="M44" s="11">
        <f t="shared" si="13"/>
        <v>85.926524219773952</v>
      </c>
      <c r="N44" s="11">
        <f t="shared" si="13"/>
        <v>82.964522705498382</v>
      </c>
      <c r="O44" s="11">
        <f t="shared" si="13"/>
        <v>80.119352129337443</v>
      </c>
      <c r="P44" s="11">
        <f t="shared" si="13"/>
        <v>77.546172330584085</v>
      </c>
      <c r="Q44" s="11">
        <f t="shared" si="13"/>
        <v>75.291914744880117</v>
      </c>
      <c r="R44" s="11">
        <f t="shared" si="13"/>
        <v>72.883255889752675</v>
      </c>
      <c r="S44" s="11">
        <f t="shared" si="13"/>
        <v>70.705990180331256</v>
      </c>
      <c r="T44" s="11">
        <f t="shared" si="13"/>
        <v>68.468399002865681</v>
      </c>
      <c r="U44" s="11">
        <f t="shared" si="13"/>
        <v>66.132729468482566</v>
      </c>
      <c r="V44" s="11">
        <f t="shared" si="13"/>
        <v>63.846750141665503</v>
      </c>
      <c r="W44" s="11">
        <f t="shared" si="13"/>
        <v>61.683941123612527</v>
      </c>
      <c r="X44" s="11">
        <f t="shared" si="13"/>
        <v>59.570362397331756</v>
      </c>
    </row>
    <row r="45" spans="1:24" ht="15.75">
      <c r="B45" s="10" t="s">
        <v>31</v>
      </c>
      <c r="C45" s="9"/>
      <c r="D45" s="11">
        <f t="shared" ref="D45:X45" si="14">+D13/D36</f>
        <v>1943.3006406117456</v>
      </c>
      <c r="E45" s="11">
        <f t="shared" si="14"/>
        <v>1922.88117145156</v>
      </c>
      <c r="F45" s="11">
        <f t="shared" si="14"/>
        <v>1902.2608758814833</v>
      </c>
      <c r="G45" s="11">
        <f t="shared" si="14"/>
        <v>1881.1038335001317</v>
      </c>
      <c r="H45" s="11">
        <f t="shared" si="14"/>
        <v>1860.5827930328624</v>
      </c>
      <c r="I45" s="11">
        <f t="shared" si="14"/>
        <v>1824.5976465103063</v>
      </c>
      <c r="J45" s="11">
        <f t="shared" si="14"/>
        <v>1805.0884156636055</v>
      </c>
      <c r="K45" s="11">
        <f t="shared" si="14"/>
        <v>1786.0853326341596</v>
      </c>
      <c r="L45" s="11">
        <f t="shared" si="14"/>
        <v>1768.0988987666317</v>
      </c>
      <c r="M45" s="11">
        <f t="shared" si="14"/>
        <v>1752.2326569515919</v>
      </c>
      <c r="N45" s="11">
        <f t="shared" si="14"/>
        <v>1745.2876780271788</v>
      </c>
      <c r="O45" s="11">
        <f t="shared" si="14"/>
        <v>1588.7500637878709</v>
      </c>
      <c r="P45" s="11">
        <f t="shared" si="14"/>
        <v>1576.8676563780487</v>
      </c>
      <c r="Q45" s="11">
        <f t="shared" si="14"/>
        <v>1566.2416711814756</v>
      </c>
      <c r="R45" s="11">
        <f t="shared" si="14"/>
        <v>1557.5432916039842</v>
      </c>
      <c r="S45" s="11">
        <f t="shared" si="14"/>
        <v>1549.1271222549917</v>
      </c>
      <c r="T45" s="11">
        <f t="shared" si="14"/>
        <v>1541.3175642995204</v>
      </c>
      <c r="U45" s="11">
        <f t="shared" si="14"/>
        <v>1533.7732132666295</v>
      </c>
      <c r="V45" s="11">
        <f t="shared" si="14"/>
        <v>1526.164965130497</v>
      </c>
      <c r="W45" s="11">
        <f t="shared" si="14"/>
        <v>1519.8145272289828</v>
      </c>
      <c r="X45" s="11">
        <f t="shared" si="14"/>
        <v>1514.7274728381112</v>
      </c>
    </row>
    <row r="46" spans="1:24" ht="15.75">
      <c r="B46" s="10" t="s">
        <v>11</v>
      </c>
      <c r="C46" s="9"/>
      <c r="D46" s="11">
        <f t="shared" ref="D46:X46" si="15">+D16/D36</f>
        <v>1218.1306748182069</v>
      </c>
      <c r="E46" s="11">
        <f t="shared" si="15"/>
        <v>1229.8203434918423</v>
      </c>
      <c r="F46" s="11">
        <f t="shared" si="15"/>
        <v>1241.1954392924285</v>
      </c>
      <c r="G46" s="11">
        <f t="shared" si="15"/>
        <v>1252.4698775321758</v>
      </c>
      <c r="H46" s="11">
        <f t="shared" si="15"/>
        <v>1263.9797412114326</v>
      </c>
      <c r="I46" s="11">
        <f t="shared" si="15"/>
        <v>1275.9725125363375</v>
      </c>
      <c r="J46" s="11">
        <f t="shared" si="15"/>
        <v>1288.518453788301</v>
      </c>
      <c r="K46" s="11">
        <f t="shared" si="15"/>
        <v>1301.5358326702046</v>
      </c>
      <c r="L46" s="11">
        <f t="shared" si="15"/>
        <v>1314.9419505566018</v>
      </c>
      <c r="M46" s="11">
        <f t="shared" si="15"/>
        <v>1328.5948341339422</v>
      </c>
      <c r="N46" s="11">
        <f t="shared" si="15"/>
        <v>1342.3877953773008</v>
      </c>
      <c r="O46" s="11">
        <f t="shared" si="15"/>
        <v>1359.279002151904</v>
      </c>
      <c r="P46" s="11">
        <f t="shared" si="15"/>
        <v>1376.3265024982961</v>
      </c>
      <c r="Q46" s="11">
        <f t="shared" si="15"/>
        <v>1393.5415548594963</v>
      </c>
      <c r="R46" s="11">
        <f t="shared" si="15"/>
        <v>1410.9487766092054</v>
      </c>
      <c r="S46" s="11">
        <f t="shared" si="15"/>
        <v>1428.5698744657507</v>
      </c>
      <c r="T46" s="11">
        <f t="shared" si="15"/>
        <v>1428.5791314743974</v>
      </c>
      <c r="U46" s="11">
        <f t="shared" si="15"/>
        <v>1428.8271770934766</v>
      </c>
      <c r="V46" s="11">
        <f t="shared" si="15"/>
        <v>1429.3183101889222</v>
      </c>
      <c r="W46" s="11">
        <f t="shared" si="15"/>
        <v>1430.0587834556779</v>
      </c>
      <c r="X46" s="11">
        <f t="shared" si="15"/>
        <v>1431.0575493884908</v>
      </c>
    </row>
    <row r="47" spans="1:24" ht="15.75">
      <c r="B47" s="10" t="s">
        <v>12</v>
      </c>
      <c r="C47" s="9"/>
      <c r="D47" s="11">
        <f t="shared" ref="D47:X47" si="16">+D19/D36</f>
        <v>116.63072638846276</v>
      </c>
      <c r="E47" s="11">
        <f t="shared" si="16"/>
        <v>112.41847788092718</v>
      </c>
      <c r="F47" s="11">
        <f t="shared" si="16"/>
        <v>108.27905585677011</v>
      </c>
      <c r="G47" s="11">
        <f t="shared" si="16"/>
        <v>104.22542215060902</v>
      </c>
      <c r="H47" s="11">
        <f t="shared" si="16"/>
        <v>100.41953242754141</v>
      </c>
      <c r="I47" s="11">
        <f t="shared" si="16"/>
        <v>96.677253750723594</v>
      </c>
      <c r="J47" s="11">
        <f t="shared" si="16"/>
        <v>93.101645166032085</v>
      </c>
      <c r="K47" s="11">
        <f t="shared" si="16"/>
        <v>89.981336035386377</v>
      </c>
      <c r="L47" s="11">
        <f t="shared" si="16"/>
        <v>87.014895320211792</v>
      </c>
      <c r="M47" s="11">
        <f t="shared" si="16"/>
        <v>84.076041934583515</v>
      </c>
      <c r="N47" s="11">
        <f t="shared" si="16"/>
        <v>81.179316649048147</v>
      </c>
      <c r="O47" s="11">
        <f t="shared" si="16"/>
        <v>78.394669928798436</v>
      </c>
      <c r="P47" s="11">
        <f t="shared" si="16"/>
        <v>75.887539160205947</v>
      </c>
      <c r="Q47" s="11">
        <f t="shared" si="16"/>
        <v>73.696727654155907</v>
      </c>
      <c r="R47" s="11">
        <f t="shared" si="16"/>
        <v>71.348929969545068</v>
      </c>
      <c r="S47" s="11">
        <f t="shared" si="16"/>
        <v>69.234359064384748</v>
      </c>
      <c r="T47" s="11">
        <f t="shared" si="16"/>
        <v>67.063462739026164</v>
      </c>
      <c r="U47" s="11">
        <f t="shared" si="16"/>
        <v>64.793929835844395</v>
      </c>
      <c r="V47" s="11">
        <f t="shared" si="16"/>
        <v>62.559026347371443</v>
      </c>
      <c r="W47" s="11">
        <f t="shared" si="16"/>
        <v>60.453262612241119</v>
      </c>
      <c r="X47" s="11">
        <f t="shared" si="16"/>
        <v>58.39497324674052</v>
      </c>
    </row>
    <row r="48" spans="1:24" ht="15.75">
      <c r="B48" s="10" t="s">
        <v>16</v>
      </c>
      <c r="C48" s="9"/>
      <c r="D48" s="11">
        <f t="shared" ref="D48:X48" si="17">+D23/D36</f>
        <v>2.5144897532108805</v>
      </c>
      <c r="E48" s="11">
        <f t="shared" si="17"/>
        <v>2.4419571634860051</v>
      </c>
      <c r="F48" s="11">
        <f t="shared" si="17"/>
        <v>2.3650395805359286</v>
      </c>
      <c r="G48" s="11">
        <f t="shared" si="17"/>
        <v>2.2852082033416132</v>
      </c>
      <c r="H48" s="11">
        <f t="shared" si="17"/>
        <v>2.2050432607597661</v>
      </c>
      <c r="I48" s="11">
        <f t="shared" si="17"/>
        <v>2.1291344524829383</v>
      </c>
      <c r="J48" s="11">
        <f t="shared" si="17"/>
        <v>2.0588817826065631</v>
      </c>
      <c r="K48" s="11">
        <f t="shared" si="17"/>
        <v>1.9916361026970435</v>
      </c>
      <c r="L48" s="11">
        <f t="shared" si="17"/>
        <v>1.9237207884433443</v>
      </c>
      <c r="M48" s="11">
        <f t="shared" si="17"/>
        <v>1.8504822851904332</v>
      </c>
      <c r="N48" s="11">
        <f t="shared" si="17"/>
        <v>1.7852060564502332</v>
      </c>
      <c r="O48" s="11">
        <f t="shared" si="17"/>
        <v>1.7246822005390046</v>
      </c>
      <c r="P48" s="11">
        <f t="shared" si="17"/>
        <v>1.6586331703781536</v>
      </c>
      <c r="Q48" s="11">
        <f t="shared" si="17"/>
        <v>1.5951870907242098</v>
      </c>
      <c r="R48" s="11">
        <f t="shared" si="17"/>
        <v>1.5343259202076009</v>
      </c>
      <c r="S48" s="11">
        <f t="shared" si="17"/>
        <v>1.4716311159465121</v>
      </c>
      <c r="T48" s="11">
        <f t="shared" si="17"/>
        <v>1.4049362638395142</v>
      </c>
      <c r="U48" s="11">
        <f t="shared" si="17"/>
        <v>1.3387996326381735</v>
      </c>
      <c r="V48" s="11">
        <f t="shared" si="17"/>
        <v>1.2877237942940567</v>
      </c>
      <c r="W48" s="11">
        <f t="shared" si="17"/>
        <v>1.2306785113714087</v>
      </c>
      <c r="X48" s="11">
        <f t="shared" si="17"/>
        <v>1.1753891505912288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31035.03792012484</v>
      </c>
      <c r="E50" s="11">
        <f t="shared" ref="E50:X50" si="18">+E35/E36</f>
        <v>31948.66799092494</v>
      </c>
      <c r="F50" s="11">
        <f t="shared" si="18"/>
        <v>32086.248502213792</v>
      </c>
      <c r="G50" s="11">
        <f t="shared" si="18"/>
        <v>32017.448000862958</v>
      </c>
      <c r="H50" s="11">
        <f t="shared" si="18"/>
        <v>32178.338055077507</v>
      </c>
      <c r="I50" s="11">
        <f t="shared" si="18"/>
        <v>32681.354794853356</v>
      </c>
      <c r="J50" s="11">
        <f t="shared" si="18"/>
        <v>33455.043026513107</v>
      </c>
      <c r="K50" s="11">
        <f t="shared" si="18"/>
        <v>33903.007199627813</v>
      </c>
      <c r="L50" s="11">
        <f t="shared" si="18"/>
        <v>33146.36260730333</v>
      </c>
      <c r="M50" s="11">
        <f t="shared" si="18"/>
        <v>33045.304964967887</v>
      </c>
      <c r="N50" s="11">
        <f t="shared" si="18"/>
        <v>33930.668419501708</v>
      </c>
      <c r="O50" s="11">
        <f t="shared" si="18"/>
        <v>33955.202662569296</v>
      </c>
      <c r="P50" s="11">
        <f t="shared" si="18"/>
        <v>34002.458216400388</v>
      </c>
      <c r="Q50" s="11">
        <f t="shared" si="18"/>
        <v>34445.990425293385</v>
      </c>
      <c r="R50" s="11">
        <f t="shared" si="18"/>
        <v>35358.979439220915</v>
      </c>
      <c r="S50" s="11">
        <f t="shared" si="18"/>
        <v>36016.183331351764</v>
      </c>
      <c r="T50" s="11">
        <f t="shared" si="18"/>
        <v>36729.84412640104</v>
      </c>
      <c r="U50" s="11">
        <f t="shared" si="18"/>
        <v>37582.645879007534</v>
      </c>
      <c r="V50" s="11">
        <f t="shared" si="18"/>
        <v>37136.141996033926</v>
      </c>
      <c r="W50" s="11">
        <f t="shared" si="18"/>
        <v>34799.233669567962</v>
      </c>
      <c r="X50" s="11">
        <f t="shared" si="18"/>
        <v>36183.742072545683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2.5615541663074337</v>
      </c>
      <c r="F53" s="32">
        <f>IFERROR(((F39/$D39)-1)*100,0)</f>
        <v>4.7575232427608194</v>
      </c>
      <c r="G53" s="32">
        <f>IFERROR(((G39/$D39)-1)*100,0)</f>
        <v>6.567181700902891</v>
      </c>
      <c r="H53" s="32">
        <f t="shared" ref="H53:X53" si="19">IFERROR(((H39/$D39)-1)*100,0)</f>
        <v>8.2144468819846281</v>
      </c>
      <c r="I53" s="32">
        <f t="shared" si="19"/>
        <v>8.3229542723815886</v>
      </c>
      <c r="J53" s="32">
        <f t="shared" si="19"/>
        <v>9.8441705523181646</v>
      </c>
      <c r="K53" s="32">
        <f t="shared" si="19"/>
        <v>11.407540351575452</v>
      </c>
      <c r="L53" s="32">
        <f t="shared" si="19"/>
        <v>12.479773895051993</v>
      </c>
      <c r="M53" s="32">
        <f t="shared" si="19"/>
        <v>13.403825210797994</v>
      </c>
      <c r="N53" s="32">
        <f t="shared" si="19"/>
        <v>14.27014236837929</v>
      </c>
      <c r="O53" s="32">
        <f t="shared" si="19"/>
        <v>15.067527622206821</v>
      </c>
      <c r="P53" s="32">
        <f t="shared" si="19"/>
        <v>15.613574588317203</v>
      </c>
      <c r="Q53" s="32">
        <f t="shared" si="19"/>
        <v>16.264178228459848</v>
      </c>
      <c r="R53" s="32">
        <f t="shared" si="19"/>
        <v>16.907222098749465</v>
      </c>
      <c r="S53" s="32">
        <f t="shared" si="19"/>
        <v>17.719451115654962</v>
      </c>
      <c r="T53" s="32">
        <f t="shared" si="19"/>
        <v>18.543508495043316</v>
      </c>
      <c r="U53" s="32">
        <f t="shared" si="19"/>
        <v>19.548884775440079</v>
      </c>
      <c r="V53" s="32">
        <f t="shared" si="19"/>
        <v>20.201246125981797</v>
      </c>
      <c r="W53" s="32">
        <f t="shared" si="19"/>
        <v>19.119690651290512</v>
      </c>
      <c r="X53" s="32">
        <f t="shared" si="19"/>
        <v>19.655289090591623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4.2914666809269253</v>
      </c>
      <c r="F54" s="32">
        <f t="shared" ref="F54:I54" si="21">IFERROR(((F40/$D40)-1)*100,0)</f>
        <v>8.1537985889535989</v>
      </c>
      <c r="G54" s="32">
        <f t="shared" si="21"/>
        <v>11.589915193580836</v>
      </c>
      <c r="H54" s="32">
        <f t="shared" si="21"/>
        <v>14.753854953063495</v>
      </c>
      <c r="I54" s="32">
        <f t="shared" si="21"/>
        <v>17.877341917259603</v>
      </c>
      <c r="J54" s="32">
        <f t="shared" ref="J54:X54" si="22">IFERROR(((J40/$D40)-1)*100,0)</f>
        <v>21.268653101716218</v>
      </c>
      <c r="K54" s="32">
        <f t="shared" si="22"/>
        <v>24.524821141160391</v>
      </c>
      <c r="L54" s="32">
        <f t="shared" si="22"/>
        <v>27.067638624953005</v>
      </c>
      <c r="M54" s="32">
        <f t="shared" si="22"/>
        <v>29.458062346110392</v>
      </c>
      <c r="N54" s="32">
        <f t="shared" si="22"/>
        <v>31.843999054468242</v>
      </c>
      <c r="O54" s="32">
        <f t="shared" si="22"/>
        <v>34.066048439776587</v>
      </c>
      <c r="P54" s="32">
        <f t="shared" si="22"/>
        <v>35.828723234164684</v>
      </c>
      <c r="Q54" s="32">
        <f t="shared" si="22"/>
        <v>37.491445066270892</v>
      </c>
      <c r="R54" s="32">
        <f t="shared" si="22"/>
        <v>39.205469177515681</v>
      </c>
      <c r="S54" s="32">
        <f t="shared" si="22"/>
        <v>41.097141605687916</v>
      </c>
      <c r="T54" s="32">
        <f t="shared" si="22"/>
        <v>42.966174206505393</v>
      </c>
      <c r="U54" s="32">
        <f t="shared" si="22"/>
        <v>44.691951419676215</v>
      </c>
      <c r="V54" s="32">
        <f t="shared" si="22"/>
        <v>46.099883406212697</v>
      </c>
      <c r="W54" s="32">
        <f t="shared" si="22"/>
        <v>46.627401942616167</v>
      </c>
      <c r="X54" s="39">
        <f t="shared" si="22"/>
        <v>47.148238252676641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1.8232765807856044</v>
      </c>
      <c r="F55" s="32">
        <f t="shared" ref="F55:I55" si="23">IFERROR(((F41/$D41)-1)*100,0)</f>
        <v>3.3048573856327979</v>
      </c>
      <c r="G55" s="32">
        <f t="shared" si="23"/>
        <v>4.413156962643483</v>
      </c>
      <c r="H55" s="32">
        <f t="shared" si="23"/>
        <v>5.4057993956855732</v>
      </c>
      <c r="I55" s="32">
        <f t="shared" si="23"/>
        <v>4.1718105324509258</v>
      </c>
      <c r="J55" s="32">
        <f t="shared" ref="J55:X55" si="24">IFERROR(((J41/$D41)-1)*100,0)</f>
        <v>4.8769446202328703</v>
      </c>
      <c r="K55" s="32">
        <f t="shared" si="24"/>
        <v>5.7039036072564331</v>
      </c>
      <c r="L55" s="32">
        <f t="shared" si="24"/>
        <v>6.1324536248309913</v>
      </c>
      <c r="M55" s="32">
        <f t="shared" si="24"/>
        <v>6.4117784690503887</v>
      </c>
      <c r="N55" s="32">
        <f t="shared" si="24"/>
        <v>6.6049786440650848</v>
      </c>
      <c r="O55" s="32">
        <f t="shared" si="24"/>
        <v>6.8302864056461798</v>
      </c>
      <c r="P55" s="32">
        <f t="shared" si="24"/>
        <v>6.8356771973906216</v>
      </c>
      <c r="Q55" s="32">
        <f t="shared" si="24"/>
        <v>7.0382326306954734</v>
      </c>
      <c r="R55" s="32">
        <f t="shared" si="24"/>
        <v>7.2058741878593846</v>
      </c>
      <c r="S55" s="32">
        <f t="shared" si="24"/>
        <v>7.5408497138330421</v>
      </c>
      <c r="T55" s="32">
        <f t="shared" si="24"/>
        <v>7.9102142847301993</v>
      </c>
      <c r="U55" s="32">
        <f t="shared" si="24"/>
        <v>8.6090345542588764</v>
      </c>
      <c r="V55" s="32">
        <f t="shared" si="24"/>
        <v>8.9342492724947764</v>
      </c>
      <c r="W55" s="32">
        <f t="shared" si="24"/>
        <v>7.1182130003210053</v>
      </c>
      <c r="X55" s="32">
        <f t="shared" si="24"/>
        <v>7.670073268944666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-0.39671629235169537</v>
      </c>
      <c r="F56" s="32">
        <f t="shared" ref="F56:I56" si="25">IFERROR(((F42/$D42)-1)*100,0)</f>
        <v>-0.8070569518987436</v>
      </c>
      <c r="G56" s="32">
        <f t="shared" si="25"/>
        <v>-1.2343010381156594</v>
      </c>
      <c r="H56" s="32">
        <f t="shared" si="25"/>
        <v>-1.6274402113537256</v>
      </c>
      <c r="I56" s="32">
        <f t="shared" si="25"/>
        <v>-2.475174212225284</v>
      </c>
      <c r="J56" s="32">
        <f t="shared" ref="J56:X56" si="26">IFERROR(((J42/$D42)-1)*100,0)</f>
        <v>-2.7985670898857951</v>
      </c>
      <c r="K56" s="32">
        <f t="shared" si="26"/>
        <v>-3.0781904691856155</v>
      </c>
      <c r="L56" s="32">
        <f t="shared" si="26"/>
        <v>-3.3103043045824454</v>
      </c>
      <c r="M56" s="32">
        <f t="shared" si="26"/>
        <v>-3.4695888107139861</v>
      </c>
      <c r="N56" s="32">
        <f t="shared" si="26"/>
        <v>-3.3511346070923875</v>
      </c>
      <c r="O56" s="32">
        <f t="shared" si="26"/>
        <v>-7.6946265716771105</v>
      </c>
      <c r="P56" s="32">
        <f t="shared" si="26"/>
        <v>-7.6156187170249634</v>
      </c>
      <c r="Q56" s="32">
        <f t="shared" si="26"/>
        <v>-7.4834831141147422</v>
      </c>
      <c r="R56" s="32">
        <f t="shared" si="26"/>
        <v>-7.2914381105472659</v>
      </c>
      <c r="S56" s="32">
        <f t="shared" si="26"/>
        <v>-7.0772177523115047</v>
      </c>
      <c r="T56" s="32">
        <f t="shared" si="26"/>
        <v>-7.3831972662075307</v>
      </c>
      <c r="U56" s="32">
        <f t="shared" si="26"/>
        <v>-7.6768034313281941</v>
      </c>
      <c r="V56" s="32">
        <f t="shared" si="26"/>
        <v>-7.9634327562962177</v>
      </c>
      <c r="W56" s="32">
        <f t="shared" si="26"/>
        <v>-8.2003659166114176</v>
      </c>
      <c r="X56" s="32">
        <f t="shared" si="26"/>
        <v>-8.3894140038806455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-0.27613443455003495</v>
      </c>
      <c r="F57" s="32">
        <f t="shared" ref="F57:I57" si="27">IFERROR(((F43/$D43)-1)*100,0)</f>
        <v>-0.56857158870761149</v>
      </c>
      <c r="G57" s="32">
        <f t="shared" si="27"/>
        <v>-0.88117063501205184</v>
      </c>
      <c r="H57" s="32">
        <f t="shared" si="27"/>
        <v>-1.1662053515353099</v>
      </c>
      <c r="I57" s="32">
        <f t="shared" si="27"/>
        <v>-1.9251139851200971</v>
      </c>
      <c r="J57" s="32">
        <f t="shared" ref="J57:X57" si="28">IFERROR(((J43/$D43)-1)*100,0)</f>
        <v>-2.1453714855994455</v>
      </c>
      <c r="K57" s="32">
        <f t="shared" si="28"/>
        <v>-2.334706743915127</v>
      </c>
      <c r="L57" s="32">
        <f t="shared" si="28"/>
        <v>-2.4795878285926776</v>
      </c>
      <c r="M57" s="32">
        <f t="shared" si="28"/>
        <v>-2.5495990993388395</v>
      </c>
      <c r="N57" s="32">
        <f t="shared" si="28"/>
        <v>-2.3329889112407298</v>
      </c>
      <c r="O57" s="32">
        <f t="shared" si="28"/>
        <v>-6.7501782641497865</v>
      </c>
      <c r="P57" s="32">
        <f t="shared" si="28"/>
        <v>-6.5867999578946286</v>
      </c>
      <c r="Q57" s="32">
        <f t="shared" si="28"/>
        <v>-6.3783795777817343</v>
      </c>
      <c r="R57" s="32">
        <f t="shared" si="28"/>
        <v>-6.1029080807508462</v>
      </c>
      <c r="S57" s="32">
        <f t="shared" si="28"/>
        <v>-5.8117447566379266</v>
      </c>
      <c r="T57" s="32">
        <f t="shared" si="28"/>
        <v>-6.0584779660153849</v>
      </c>
      <c r="U57" s="32">
        <f t="shared" si="28"/>
        <v>-6.2892691705625499</v>
      </c>
      <c r="V57" s="32">
        <f t="shared" si="28"/>
        <v>-6.5143923609969239</v>
      </c>
      <c r="W57" s="32">
        <f t="shared" si="28"/>
        <v>-6.6918425117364784</v>
      </c>
      <c r="X57" s="32">
        <f t="shared" si="28"/>
        <v>-6.8211601546061758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-3.5962678452532093</v>
      </c>
      <c r="F58" s="32">
        <f t="shared" ref="F58:I58" si="29">IFERROR(((F44/$D44)-1)*100,0)</f>
        <v>-7.1350919320663841</v>
      </c>
      <c r="G58" s="32">
        <f t="shared" si="29"/>
        <v>-10.604358443312933</v>
      </c>
      <c r="H58" s="32">
        <f t="shared" si="29"/>
        <v>-13.865970442093156</v>
      </c>
      <c r="I58" s="32">
        <f t="shared" si="29"/>
        <v>-17.070620707324522</v>
      </c>
      <c r="J58" s="32">
        <f t="shared" ref="J58:X58" si="30">IFERROR(((J44/$D44)-1)*100,0)</f>
        <v>-20.130635513317795</v>
      </c>
      <c r="K58" s="32">
        <f t="shared" si="30"/>
        <v>-22.805988258294953</v>
      </c>
      <c r="L58" s="32">
        <f t="shared" si="30"/>
        <v>-25.35275944029538</v>
      </c>
      <c r="M58" s="32">
        <f t="shared" si="30"/>
        <v>-27.880844063768272</v>
      </c>
      <c r="N58" s="32">
        <f t="shared" si="30"/>
        <v>-30.366887238807294</v>
      </c>
      <c r="O58" s="32">
        <f t="shared" si="30"/>
        <v>-32.754872814978299</v>
      </c>
      <c r="P58" s="32">
        <f t="shared" si="30"/>
        <v>-34.914573289811997</v>
      </c>
      <c r="Q58" s="32">
        <f t="shared" si="30"/>
        <v>-36.806598549998249</v>
      </c>
      <c r="R58" s="32">
        <f t="shared" si="30"/>
        <v>-38.828214635920943</v>
      </c>
      <c r="S58" s="32">
        <f t="shared" si="30"/>
        <v>-40.65561969667678</v>
      </c>
      <c r="T58" s="32">
        <f t="shared" si="30"/>
        <v>-42.533656641781562</v>
      </c>
      <c r="U58" s="32">
        <f t="shared" si="30"/>
        <v>-44.494011920843548</v>
      </c>
      <c r="V58" s="32">
        <f t="shared" si="30"/>
        <v>-46.412661616437568</v>
      </c>
      <c r="W58" s="32">
        <f t="shared" si="30"/>
        <v>-48.227933003818499</v>
      </c>
      <c r="X58" s="32">
        <f t="shared" si="30"/>
        <v>-50.001884820538997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-1.0507622306838549</v>
      </c>
      <c r="F59" s="32">
        <f t="shared" ref="F59:I59" si="31">IFERROR(((F45/$D45)-1)*100,0)</f>
        <v>-2.1118587557992563</v>
      </c>
      <c r="G59" s="32">
        <f t="shared" si="31"/>
        <v>-3.2005756500977922</v>
      </c>
      <c r="H59" s="32">
        <f t="shared" si="31"/>
        <v>-4.2565646225919966</v>
      </c>
      <c r="I59" s="32">
        <f t="shared" si="31"/>
        <v>-6.1083185802929592</v>
      </c>
      <c r="J59" s="32">
        <f t="shared" ref="J59:X59" si="32">IFERROR(((J45/$D45)-1)*100,0)</f>
        <v>-7.112241001713004</v>
      </c>
      <c r="K59" s="32">
        <f t="shared" si="32"/>
        <v>-8.0901176427387469</v>
      </c>
      <c r="L59" s="32">
        <f t="shared" si="32"/>
        <v>-9.0156786954982415</v>
      </c>
      <c r="M59" s="32">
        <f t="shared" si="32"/>
        <v>-9.8321371210995938</v>
      </c>
      <c r="N59" s="32">
        <f t="shared" si="32"/>
        <v>-10.189517692035178</v>
      </c>
      <c r="O59" s="32">
        <f t="shared" si="32"/>
        <v>-18.244761999989013</v>
      </c>
      <c r="P59" s="32">
        <f t="shared" si="32"/>
        <v>-18.856216921656799</v>
      </c>
      <c r="Q59" s="32">
        <f t="shared" si="32"/>
        <v>-19.40301781157099</v>
      </c>
      <c r="R59" s="32">
        <f t="shared" si="32"/>
        <v>-19.850626349113231</v>
      </c>
      <c r="S59" s="32">
        <f t="shared" si="32"/>
        <v>-20.283712675186948</v>
      </c>
      <c r="T59" s="32">
        <f t="shared" si="32"/>
        <v>-20.685583481600766</v>
      </c>
      <c r="U59" s="32">
        <f t="shared" si="32"/>
        <v>-21.073807046973347</v>
      </c>
      <c r="V59" s="32">
        <f t="shared" si="32"/>
        <v>-21.465318683265366</v>
      </c>
      <c r="W59" s="32">
        <f t="shared" si="32"/>
        <v>-21.792104861831906</v>
      </c>
      <c r="X59" s="32">
        <f t="shared" si="32"/>
        <v>-22.053878788344395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0.95963995614674058</v>
      </c>
      <c r="F60" s="32">
        <f t="shared" ref="F60:I60" si="33">IFERROR(((F46/$D46)-1)*100,0)</f>
        <v>1.8934556818104742</v>
      </c>
      <c r="G60" s="32">
        <f t="shared" si="33"/>
        <v>2.8190081264552136</v>
      </c>
      <c r="H60" s="32">
        <f t="shared" si="33"/>
        <v>3.7638873514180382</v>
      </c>
      <c r="I60" s="32">
        <f t="shared" si="33"/>
        <v>4.748409913145224</v>
      </c>
      <c r="J60" s="32">
        <f t="shared" ref="J60:X60" si="34">IFERROR(((J46/$D46)-1)*100,0)</f>
        <v>5.7783438530187858</v>
      </c>
      <c r="K60" s="32">
        <f t="shared" si="34"/>
        <v>6.8469795216711926</v>
      </c>
      <c r="L60" s="32">
        <f t="shared" si="34"/>
        <v>7.9475279409446653</v>
      </c>
      <c r="M60" s="32">
        <f t="shared" si="34"/>
        <v>9.06833409578336</v>
      </c>
      <c r="N60" s="32">
        <f t="shared" si="34"/>
        <v>10.200639646287367</v>
      </c>
      <c r="O60" s="32">
        <f t="shared" si="34"/>
        <v>11.587289463403593</v>
      </c>
      <c r="P60" s="32">
        <f t="shared" si="34"/>
        <v>12.986769888517768</v>
      </c>
      <c r="Q60" s="32">
        <f t="shared" si="34"/>
        <v>14.400005160978946</v>
      </c>
      <c r="R60" s="32">
        <f t="shared" si="34"/>
        <v>15.829016194816248</v>
      </c>
      <c r="S60" s="32">
        <f t="shared" si="34"/>
        <v>17.275584959630841</v>
      </c>
      <c r="T60" s="32">
        <f t="shared" si="34"/>
        <v>17.276344895230356</v>
      </c>
      <c r="U60" s="32">
        <f t="shared" si="34"/>
        <v>17.296707703934477</v>
      </c>
      <c r="V60" s="32">
        <f t="shared" si="34"/>
        <v>17.337026292538994</v>
      </c>
      <c r="W60" s="32">
        <f t="shared" si="34"/>
        <v>17.397813963522356</v>
      </c>
      <c r="X60" s="32">
        <f t="shared" si="34"/>
        <v>17.479805654024851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-3.6116113120189364</v>
      </c>
      <c r="F61" s="32">
        <f t="shared" ref="F61:I61" si="36">IFERROR(((F47/$D47)-1)*100,0)</f>
        <v>-7.160780688165902</v>
      </c>
      <c r="G61" s="32">
        <f t="shared" si="36"/>
        <v>-10.636394560842666</v>
      </c>
      <c r="H61" s="32">
        <f t="shared" si="36"/>
        <v>-13.899591010799861</v>
      </c>
      <c r="I61" s="32">
        <f t="shared" si="36"/>
        <v>-17.108246905090862</v>
      </c>
      <c r="J61" s="32">
        <f t="shared" ref="J61:X61" si="37">IFERROR(((J47/$D47)-1)*100,0)</f>
        <v>-20.173998697446336</v>
      </c>
      <c r="K61" s="32">
        <f t="shared" si="37"/>
        <v>-22.849373555571518</v>
      </c>
      <c r="L61" s="32">
        <f t="shared" si="37"/>
        <v>-25.392820558803109</v>
      </c>
      <c r="M61" s="32">
        <f t="shared" si="37"/>
        <v>-27.912613992859082</v>
      </c>
      <c r="N61" s="32">
        <f t="shared" si="37"/>
        <v>-30.396286499439572</v>
      </c>
      <c r="O61" s="32">
        <f t="shared" si="37"/>
        <v>-32.783862060767099</v>
      </c>
      <c r="P61" s="32">
        <f t="shared" si="37"/>
        <v>-34.933493505436296</v>
      </c>
      <c r="Q61" s="32">
        <f t="shared" si="37"/>
        <v>-36.811910603477074</v>
      </c>
      <c r="R61" s="32">
        <f t="shared" si="37"/>
        <v>-38.824928748276257</v>
      </c>
      <c r="S61" s="32">
        <f t="shared" si="37"/>
        <v>-40.637976622227846</v>
      </c>
      <c r="T61" s="32">
        <f t="shared" si="37"/>
        <v>-42.49931830514592</v>
      </c>
      <c r="U61" s="32">
        <f t="shared" si="37"/>
        <v>-44.44523167931338</v>
      </c>
      <c r="V61" s="32">
        <f t="shared" si="37"/>
        <v>-46.361453551266017</v>
      </c>
      <c r="W61" s="32">
        <f t="shared" si="37"/>
        <v>-48.166950096075865</v>
      </c>
      <c r="X61" s="32">
        <f t="shared" si="37"/>
        <v>-49.93174178454143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-2.8845848201311974</v>
      </c>
      <c r="F62" s="32">
        <f t="shared" ref="F62:I62" si="38">IFERROR(((F48/$D48)-1)*100,0)</f>
        <v>-5.9435586279129371</v>
      </c>
      <c r="G62" s="32">
        <f t="shared" si="38"/>
        <v>-9.1184125756124441</v>
      </c>
      <c r="H62" s="32">
        <f t="shared" si="38"/>
        <v>-12.306532251959524</v>
      </c>
      <c r="I62" s="32">
        <f t="shared" si="38"/>
        <v>-15.325387595469909</v>
      </c>
      <c r="J62" s="32">
        <f t="shared" ref="J62:X62" si="39">IFERROR(((J48/$D48)-1)*100,0)</f>
        <v>-18.119301143404076</v>
      </c>
      <c r="K62" s="32">
        <f t="shared" si="39"/>
        <v>-20.79362820413877</v>
      </c>
      <c r="L62" s="32">
        <f t="shared" si="39"/>
        <v>-23.494586287860319</v>
      </c>
      <c r="M62" s="32">
        <f t="shared" si="39"/>
        <v>-26.407244935977261</v>
      </c>
      <c r="N62" s="32">
        <f t="shared" si="39"/>
        <v>-29.003247908621923</v>
      </c>
      <c r="O62" s="32">
        <f t="shared" si="39"/>
        <v>-31.41025139049902</v>
      </c>
      <c r="P62" s="32">
        <f t="shared" si="39"/>
        <v>-34.036988289168399</v>
      </c>
      <c r="Q62" s="32">
        <f t="shared" si="39"/>
        <v>-36.560207147902126</v>
      </c>
      <c r="R62" s="32">
        <f t="shared" si="39"/>
        <v>-38.980625462945639</v>
      </c>
      <c r="S62" s="32">
        <f t="shared" si="39"/>
        <v>-41.473966475015025</v>
      </c>
      <c r="T62" s="32">
        <f t="shared" si="39"/>
        <v>-44.126387389509972</v>
      </c>
      <c r="U62" s="32">
        <f t="shared" si="39"/>
        <v>-46.756608137750746</v>
      </c>
      <c r="V62" s="32">
        <f t="shared" si="39"/>
        <v>-48.78786868589556</v>
      </c>
      <c r="W62" s="32">
        <f t="shared" si="39"/>
        <v>-51.056531059635766</v>
      </c>
      <c r="X62" s="32">
        <f t="shared" si="39"/>
        <v>-53.255361287898893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2.9438664555574867</v>
      </c>
      <c r="F64" s="32">
        <f t="shared" ref="F64:I64" si="41">IFERROR(((F50/$D50)-1)*100,0)</f>
        <v>3.3871735062623864</v>
      </c>
      <c r="G64" s="32">
        <f t="shared" si="41"/>
        <v>3.1654869675576291</v>
      </c>
      <c r="H64" s="32">
        <f t="shared" si="41"/>
        <v>3.6839012019098893</v>
      </c>
      <c r="I64" s="32">
        <f t="shared" si="41"/>
        <v>5.3047039251753247</v>
      </c>
      <c r="J64" s="32">
        <f t="shared" ref="J64:X64" si="42">IFERROR(((J50/$D50)-1)*100,0)</f>
        <v>7.7976547430573584</v>
      </c>
      <c r="K64" s="32">
        <f t="shared" si="42"/>
        <v>9.2410690358564871</v>
      </c>
      <c r="L64" s="32">
        <f t="shared" si="42"/>
        <v>6.8030356289959348</v>
      </c>
      <c r="M64" s="32">
        <f t="shared" si="42"/>
        <v>6.4774112730807243</v>
      </c>
      <c r="N64" s="32">
        <f t="shared" si="42"/>
        <v>9.3301980388404093</v>
      </c>
      <c r="O64" s="32">
        <f t="shared" si="42"/>
        <v>9.4092514079090463</v>
      </c>
      <c r="P64" s="32">
        <f t="shared" si="42"/>
        <v>9.5615165797858115</v>
      </c>
      <c r="Q64" s="32">
        <f t="shared" si="42"/>
        <v>10.990650354439225</v>
      </c>
      <c r="R64" s="32">
        <f t="shared" si="42"/>
        <v>13.9324512192466</v>
      </c>
      <c r="S64" s="32">
        <f t="shared" si="42"/>
        <v>16.050070323893095</v>
      </c>
      <c r="T64" s="32">
        <f t="shared" si="42"/>
        <v>18.349602861555937</v>
      </c>
      <c r="U64" s="32">
        <f t="shared" si="42"/>
        <v>21.097470464622383</v>
      </c>
      <c r="V64" s="32">
        <f t="shared" si="42"/>
        <v>19.658761466995966</v>
      </c>
      <c r="W64" s="32">
        <f t="shared" si="42"/>
        <v>12.128858225116623</v>
      </c>
      <c r="X64" s="32">
        <f t="shared" si="42"/>
        <v>16.589972165241452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34.966444121097197</v>
      </c>
      <c r="D67" s="30">
        <f>(D8/D7)*100</f>
        <v>30.72853414689417</v>
      </c>
      <c r="E67" s="30">
        <f t="shared" ref="E67:X67" si="43">(E8/E7)*100</f>
        <v>31.246834363858785</v>
      </c>
      <c r="F67" s="30">
        <f t="shared" si="43"/>
        <v>31.724763913666088</v>
      </c>
      <c r="G67" s="30">
        <f t="shared" si="43"/>
        <v>32.176834037883928</v>
      </c>
      <c r="H67" s="30">
        <f t="shared" si="43"/>
        <v>32.585462034089936</v>
      </c>
      <c r="I67" s="30">
        <f t="shared" si="43"/>
        <v>33.438876834373417</v>
      </c>
      <c r="J67" s="30">
        <f t="shared" si="43"/>
        <v>33.924494390979845</v>
      </c>
      <c r="K67" s="30">
        <f t="shared" si="43"/>
        <v>34.346555058092392</v>
      </c>
      <c r="L67" s="30">
        <f t="shared" si="43"/>
        <v>34.71381686893524</v>
      </c>
      <c r="M67" s="30">
        <f t="shared" si="43"/>
        <v>35.078679947512292</v>
      </c>
      <c r="N67" s="30">
        <f t="shared" si="43"/>
        <v>35.454343042189137</v>
      </c>
      <c r="O67" s="30">
        <f t="shared" si="43"/>
        <v>35.802048002166273</v>
      </c>
      <c r="P67" s="30">
        <f t="shared" si="43"/>
        <v>36.101448942240673</v>
      </c>
      <c r="Q67" s="30">
        <f t="shared" si="43"/>
        <v>36.338884676265067</v>
      </c>
      <c r="R67" s="30">
        <f t="shared" si="43"/>
        <v>36.589527458299528</v>
      </c>
      <c r="S67" s="30">
        <f t="shared" si="43"/>
        <v>36.830857541120132</v>
      </c>
      <c r="T67" s="30">
        <f t="shared" si="43"/>
        <v>37.059312835667534</v>
      </c>
      <c r="U67" s="30">
        <f t="shared" si="43"/>
        <v>37.191242547615019</v>
      </c>
      <c r="V67" s="30">
        <f t="shared" si="43"/>
        <v>37.34932374494462</v>
      </c>
      <c r="W67" s="30">
        <f t="shared" si="43"/>
        <v>37.824520050625601</v>
      </c>
      <c r="X67" s="30">
        <f t="shared" si="43"/>
        <v>37.78896610562137</v>
      </c>
    </row>
    <row r="68" spans="1:24" ht="15.75">
      <c r="B68" s="20" t="s">
        <v>38</v>
      </c>
      <c r="C68" s="31">
        <f t="shared" ref="C68:C69" si="44">AVERAGE(D68:X68)</f>
        <v>64.263758291207949</v>
      </c>
      <c r="D68" s="30">
        <f>(D9/D7)*100</f>
        <v>68.363307432673949</v>
      </c>
      <c r="E68" s="30">
        <f t="shared" ref="E68:X68" si="45">(E9/E7)*100</f>
        <v>67.871202004280789</v>
      </c>
      <c r="F68" s="30">
        <f t="shared" si="45"/>
        <v>67.415317832369482</v>
      </c>
      <c r="G68" s="30">
        <f t="shared" si="45"/>
        <v>66.981491257667003</v>
      </c>
      <c r="H68" s="30">
        <f t="shared" si="45"/>
        <v>66.58897473396074</v>
      </c>
      <c r="I68" s="30">
        <f t="shared" si="45"/>
        <v>65.743494138286593</v>
      </c>
      <c r="J68" s="30">
        <f t="shared" si="45"/>
        <v>65.271873524299551</v>
      </c>
      <c r="K68" s="30">
        <f t="shared" si="45"/>
        <v>64.863369537934659</v>
      </c>
      <c r="L68" s="30">
        <f t="shared" si="45"/>
        <v>64.505513342408179</v>
      </c>
      <c r="M68" s="30">
        <f t="shared" si="45"/>
        <v>64.148286994860698</v>
      </c>
      <c r="N68" s="30">
        <f t="shared" si="45"/>
        <v>63.777543090858643</v>
      </c>
      <c r="O68" s="30">
        <f t="shared" si="45"/>
        <v>63.469441497414635</v>
      </c>
      <c r="P68" s="30">
        <f t="shared" si="45"/>
        <v>63.172860721851308</v>
      </c>
      <c r="Q68" s="30">
        <f t="shared" si="45"/>
        <v>62.938453751450417</v>
      </c>
      <c r="R68" s="30">
        <f t="shared" si="45"/>
        <v>62.690294099217944</v>
      </c>
      <c r="S68" s="30">
        <f t="shared" si="45"/>
        <v>62.452280408059657</v>
      </c>
      <c r="T68" s="30">
        <f t="shared" si="45"/>
        <v>62.231152493526842</v>
      </c>
      <c r="U68" s="30">
        <f t="shared" si="45"/>
        <v>62.107420183346292</v>
      </c>
      <c r="V68" s="30">
        <f t="shared" si="45"/>
        <v>61.955310888855998</v>
      </c>
      <c r="W68" s="30">
        <f t="shared" si="45"/>
        <v>61.475607323534142</v>
      </c>
      <c r="X68" s="30">
        <f t="shared" si="45"/>
        <v>61.515728858509412</v>
      </c>
    </row>
    <row r="69" spans="1:24" ht="15.75">
      <c r="B69" s="20" t="s">
        <v>10</v>
      </c>
      <c r="C69" s="31">
        <f t="shared" si="44"/>
        <v>0.76979758769485773</v>
      </c>
      <c r="D69" s="30">
        <f t="shared" ref="D69:X69" si="46">(D10/D7)*100</f>
        <v>0.90815842043188844</v>
      </c>
      <c r="E69" s="30">
        <f t="shared" si="46"/>
        <v>0.88196363186043425</v>
      </c>
      <c r="F69" s="30">
        <f t="shared" si="46"/>
        <v>0.85991825396443811</v>
      </c>
      <c r="G69" s="30">
        <f t="shared" si="46"/>
        <v>0.84167470444905612</v>
      </c>
      <c r="H69" s="30">
        <f t="shared" si="46"/>
        <v>0.82556323194931336</v>
      </c>
      <c r="I69" s="30">
        <f t="shared" si="46"/>
        <v>0.81762902733998111</v>
      </c>
      <c r="J69" s="30">
        <f t="shared" si="46"/>
        <v>0.80363208472060843</v>
      </c>
      <c r="K69" s="30">
        <f t="shared" si="46"/>
        <v>0.79007540397295961</v>
      </c>
      <c r="L69" s="30">
        <f t="shared" si="46"/>
        <v>0.78066978865658221</v>
      </c>
      <c r="M69" s="30">
        <f t="shared" si="46"/>
        <v>0.7730330576270148</v>
      </c>
      <c r="N69" s="30">
        <f t="shared" si="46"/>
        <v>0.76811386695222583</v>
      </c>
      <c r="O69" s="30">
        <f t="shared" si="46"/>
        <v>0.72851050041908982</v>
      </c>
      <c r="P69" s="30">
        <f t="shared" si="46"/>
        <v>0.72569033590802967</v>
      </c>
      <c r="Q69" s="30">
        <f t="shared" si="46"/>
        <v>0.72266157228451355</v>
      </c>
      <c r="R69" s="30">
        <f t="shared" si="46"/>
        <v>0.72017844248253671</v>
      </c>
      <c r="S69" s="30">
        <f t="shared" si="46"/>
        <v>0.7168620508202036</v>
      </c>
      <c r="T69" s="30">
        <f t="shared" si="46"/>
        <v>0.70953467080561183</v>
      </c>
      <c r="U69" s="30">
        <f t="shared" si="46"/>
        <v>0.70133726903868643</v>
      </c>
      <c r="V69" s="30">
        <f t="shared" si="46"/>
        <v>0.69536536619938161</v>
      </c>
      <c r="W69" s="30">
        <f t="shared" si="46"/>
        <v>0.69987262584023791</v>
      </c>
      <c r="X69" s="30">
        <f t="shared" si="46"/>
        <v>0.69530503586921799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54.242558395682217</v>
      </c>
      <c r="D72" s="30">
        <f>(D13/D$10)*100</f>
        <v>59.236558632600122</v>
      </c>
      <c r="E72" s="30">
        <f t="shared" ref="E72:X72" si="47">(E13/E$10)*100</f>
        <v>58.847581189967357</v>
      </c>
      <c r="F72" s="30">
        <f t="shared" si="47"/>
        <v>58.45735029191006</v>
      </c>
      <c r="G72" s="30">
        <f t="shared" si="47"/>
        <v>58.057248988009626</v>
      </c>
      <c r="H72" s="30">
        <f t="shared" si="47"/>
        <v>57.653390697625937</v>
      </c>
      <c r="I72" s="30">
        <f t="shared" si="47"/>
        <v>57.029787509029241</v>
      </c>
      <c r="J72" s="30">
        <f t="shared" si="47"/>
        <v>56.607716752911308</v>
      </c>
      <c r="K72" s="30">
        <f t="shared" si="47"/>
        <v>56.173374821694154</v>
      </c>
      <c r="L72" s="30">
        <f t="shared" si="47"/>
        <v>55.741183637388133</v>
      </c>
      <c r="M72" s="30">
        <f t="shared" si="47"/>
        <v>55.332136581585999</v>
      </c>
      <c r="N72" s="30">
        <f t="shared" si="47"/>
        <v>55.045280453424304</v>
      </c>
      <c r="O72" s="30">
        <f t="shared" si="47"/>
        <v>52.466056627466486</v>
      </c>
      <c r="P72" s="30">
        <f t="shared" si="47"/>
        <v>52.029124374046731</v>
      </c>
      <c r="Q72" s="30">
        <f t="shared" si="47"/>
        <v>51.604708237171984</v>
      </c>
      <c r="R72" s="30">
        <f t="shared" si="47"/>
        <v>51.211808002137438</v>
      </c>
      <c r="S72" s="30">
        <f t="shared" si="47"/>
        <v>50.817661867921004</v>
      </c>
      <c r="T72" s="30">
        <f t="shared" si="47"/>
        <v>50.728517351294634</v>
      </c>
      <c r="U72" s="30">
        <f t="shared" si="47"/>
        <v>50.640751515057012</v>
      </c>
      <c r="V72" s="30">
        <f t="shared" si="47"/>
        <v>50.546477273461846</v>
      </c>
      <c r="W72" s="30">
        <f t="shared" si="47"/>
        <v>50.466067889508615</v>
      </c>
      <c r="X72" s="30">
        <f t="shared" si="47"/>
        <v>50.400943615114336</v>
      </c>
    </row>
    <row r="73" spans="1:24" ht="15.75">
      <c r="A73" s="36"/>
      <c r="B73" s="10" t="s">
        <v>11</v>
      </c>
      <c r="C73" s="31">
        <f>AVERAGE(D73:X73)</f>
        <v>43.038560862789524</v>
      </c>
      <c r="D73" s="30">
        <f>(D16/D$10)*100</f>
        <v>37.131603640249082</v>
      </c>
      <c r="E73" s="30">
        <f t="shared" ref="E73:X73" si="48">(E16/E$10)*100</f>
        <v>37.637246433734127</v>
      </c>
      <c r="F73" s="30">
        <f t="shared" si="48"/>
        <v>38.142505844166458</v>
      </c>
      <c r="G73" s="30">
        <f>(G16/G$10)*100</f>
        <v>38.655471449743537</v>
      </c>
      <c r="H73" s="30">
        <f t="shared" si="48"/>
        <v>39.166608509347711</v>
      </c>
      <c r="I73" s="30">
        <f t="shared" si="48"/>
        <v>39.881911169010401</v>
      </c>
      <c r="J73" s="30">
        <f t="shared" si="48"/>
        <v>40.408041528609772</v>
      </c>
      <c r="K73" s="30">
        <f t="shared" si="48"/>
        <v>40.934024168163596</v>
      </c>
      <c r="L73" s="30">
        <f t="shared" si="48"/>
        <v>41.454932633921153</v>
      </c>
      <c r="M73" s="30">
        <f t="shared" si="48"/>
        <v>41.954469078200631</v>
      </c>
      <c r="N73" s="30">
        <f t="shared" si="48"/>
        <v>42.338070453418275</v>
      </c>
      <c r="O73" s="30">
        <f t="shared" si="48"/>
        <v>44.888123516040977</v>
      </c>
      <c r="P73" s="30">
        <f t="shared" si="48"/>
        <v>45.412221176672134</v>
      </c>
      <c r="Q73" s="30">
        <f t="shared" si="48"/>
        <v>45.914565215630077</v>
      </c>
      <c r="R73" s="30">
        <f t="shared" si="48"/>
        <v>46.391800624783677</v>
      </c>
      <c r="S73" s="30">
        <f t="shared" si="48"/>
        <v>46.862894459961055</v>
      </c>
      <c r="T73" s="30">
        <f t="shared" si="48"/>
        <v>47.018020774733436</v>
      </c>
      <c r="U73" s="30">
        <f t="shared" si="48"/>
        <v>47.175737199794668</v>
      </c>
      <c r="V73" s="30">
        <f t="shared" si="48"/>
        <v>47.338922811879428</v>
      </c>
      <c r="W73" s="30">
        <f t="shared" si="48"/>
        <v>47.485691417521849</v>
      </c>
      <c r="X73" s="30">
        <f t="shared" si="48"/>
        <v>47.616916012997976</v>
      </c>
    </row>
    <row r="74" spans="1:24" ht="15.75">
      <c r="A74" s="36"/>
      <c r="B74" s="10" t="s">
        <v>12</v>
      </c>
      <c r="C74" s="31">
        <f>AVERAGE(D74:X74)</f>
        <v>2.6613527651279782</v>
      </c>
      <c r="D74" s="30">
        <f>(D19/D$10)*100</f>
        <v>3.5551899267104883</v>
      </c>
      <c r="E74" s="30">
        <f t="shared" ref="E74:X74" si="49">(E19/E$10)*100</f>
        <v>3.4404390674627119</v>
      </c>
      <c r="F74" s="30">
        <f t="shared" si="49"/>
        <v>3.3274651115154756</v>
      </c>
      <c r="G74" s="30">
        <f t="shared" si="49"/>
        <v>3.216750280828077</v>
      </c>
      <c r="H74" s="30">
        <f t="shared" si="49"/>
        <v>3.1116736962189595</v>
      </c>
      <c r="I74" s="30">
        <f t="shared" si="49"/>
        <v>3.0217529047597202</v>
      </c>
      <c r="J74" s="30">
        <f t="shared" si="49"/>
        <v>2.9196750214871261</v>
      </c>
      <c r="K74" s="30">
        <f t="shared" si="49"/>
        <v>2.8299629495406022</v>
      </c>
      <c r="L74" s="30">
        <f t="shared" si="49"/>
        <v>2.7432364007553263</v>
      </c>
      <c r="M74" s="30">
        <f t="shared" si="49"/>
        <v>2.6549596693722899</v>
      </c>
      <c r="N74" s="30">
        <f t="shared" si="49"/>
        <v>2.5603448120457108</v>
      </c>
      <c r="O74" s="30">
        <f t="shared" si="49"/>
        <v>2.588864847608312</v>
      </c>
      <c r="P74" s="30">
        <f t="shared" si="49"/>
        <v>2.5039274522731985</v>
      </c>
      <c r="Q74" s="30">
        <f t="shared" si="49"/>
        <v>2.4281681419944712</v>
      </c>
      <c r="R74" s="30">
        <f t="shared" si="49"/>
        <v>2.3459429490370289</v>
      </c>
      <c r="S74" s="30">
        <f t="shared" si="49"/>
        <v>2.2711681940308877</v>
      </c>
      <c r="T74" s="30">
        <f t="shared" si="49"/>
        <v>2.2072219975905512</v>
      </c>
      <c r="U74" s="30">
        <f t="shared" si="49"/>
        <v>2.1393079968535305</v>
      </c>
      <c r="V74" s="30">
        <f t="shared" si="49"/>
        <v>2.0719505923443395</v>
      </c>
      <c r="W74" s="30">
        <f t="shared" si="49"/>
        <v>2.0073755056770808</v>
      </c>
      <c r="X74" s="30">
        <f t="shared" si="49"/>
        <v>1.9430305495816629</v>
      </c>
    </row>
    <row r="75" spans="1:24" ht="15.75">
      <c r="A75" s="36"/>
      <c r="B75" s="10" t="s">
        <v>16</v>
      </c>
      <c r="C75" s="31">
        <f>AVERAGE(D75:X75)</f>
        <v>5.7527976400292669E-2</v>
      </c>
      <c r="D75" s="35">
        <f>(D23/D$10)*100</f>
        <v>7.6647800440316632E-2</v>
      </c>
      <c r="E75" s="35">
        <f t="shared" ref="E75:X75" si="50">(E23/E$10)*100</f>
        <v>7.4733308835815984E-2</v>
      </c>
      <c r="F75" s="35">
        <f t="shared" si="50"/>
        <v>7.2678752408002756E-2</v>
      </c>
      <c r="G75" s="35">
        <f t="shared" si="50"/>
        <v>7.0529281418763787E-2</v>
      </c>
      <c r="H75" s="35">
        <f t="shared" si="50"/>
        <v>6.8327096807405799E-2</v>
      </c>
      <c r="I75" s="35">
        <f t="shared" si="50"/>
        <v>6.65484172006299E-2</v>
      </c>
      <c r="J75" s="35">
        <f t="shared" si="50"/>
        <v>6.4566696991778458E-2</v>
      </c>
      <c r="K75" s="35">
        <f t="shared" si="50"/>
        <v>6.2638060601628992E-2</v>
      </c>
      <c r="L75" s="35">
        <f t="shared" si="50"/>
        <v>6.0647327935378526E-2</v>
      </c>
      <c r="M75" s="35">
        <f t="shared" si="50"/>
        <v>5.8434670841082913E-2</v>
      </c>
      <c r="N75" s="35">
        <f t="shared" si="50"/>
        <v>5.6304281111715059E-2</v>
      </c>
      <c r="O75" s="35">
        <f t="shared" si="50"/>
        <v>5.6955008884232362E-2</v>
      </c>
      <c r="P75" s="35">
        <f t="shared" si="50"/>
        <v>5.4726997007943527E-2</v>
      </c>
      <c r="Q75" s="35">
        <f t="shared" si="50"/>
        <v>5.2558405203476391E-2</v>
      </c>
      <c r="R75" s="35">
        <f t="shared" si="50"/>
        <v>5.0448424041848634E-2</v>
      </c>
      <c r="S75" s="35">
        <f t="shared" si="50"/>
        <v>4.8275478087053493E-2</v>
      </c>
      <c r="T75" s="35">
        <f t="shared" si="50"/>
        <v>4.6239876381371121E-2</v>
      </c>
      <c r="U75" s="35">
        <f t="shared" si="50"/>
        <v>4.4203288294808331E-2</v>
      </c>
      <c r="V75" s="35">
        <f t="shared" si="50"/>
        <v>4.264932231439017E-2</v>
      </c>
      <c r="W75" s="35">
        <f t="shared" si="50"/>
        <v>4.0865187292469851E-2</v>
      </c>
      <c r="X75" s="35">
        <f t="shared" si="50"/>
        <v>3.9109822306033458E-2</v>
      </c>
    </row>
    <row r="76" spans="1:24">
      <c r="C76" s="31"/>
    </row>
    <row r="147" spans="4:24">
      <c r="D147">
        <v>1148331551385.5149</v>
      </c>
      <c r="E147">
        <v>1177468107918.917</v>
      </c>
      <c r="F147">
        <v>1151220266037.1321</v>
      </c>
      <c r="G147">
        <v>1120272924447.127</v>
      </c>
      <c r="H147">
        <v>1103524870961.3469</v>
      </c>
      <c r="I147">
        <v>1113471376614.24</v>
      </c>
      <c r="J147">
        <v>1164349311841.3921</v>
      </c>
      <c r="K147">
        <v>1161419598282.833</v>
      </c>
      <c r="L147">
        <v>1077722892192.5551</v>
      </c>
      <c r="M147">
        <v>1069218181433.788</v>
      </c>
      <c r="N147">
        <v>1081637433661.616</v>
      </c>
      <c r="O147">
        <v>1071846382197.545</v>
      </c>
      <c r="P147">
        <v>1019053456358.646</v>
      </c>
      <c r="Q147">
        <v>1013549353101.691</v>
      </c>
      <c r="R147">
        <v>1028208170621.222</v>
      </c>
      <c r="S147">
        <v>1060486268399.05</v>
      </c>
      <c r="T147">
        <v>1065453115146.287</v>
      </c>
      <c r="U147">
        <v>1053178213236.65</v>
      </c>
      <c r="V147">
        <v>1015240558013.046</v>
      </c>
      <c r="W147">
        <v>896137025058.93384</v>
      </c>
      <c r="X147">
        <v>894484256622.83716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Wealth_JPN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2014-12-03T13:24:01Z</dcterms:modified>
</cp:coreProperties>
</file>