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LBR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<sst xmlns="http://schemas.openxmlformats.org/spreadsheetml/2006/main" count="95" uniqueCount="65">
  <si>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</si>
  <si>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</si>
  <si>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</si>
  <si>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</si>
  <si>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</si>
  <si>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</si>
  <si>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</si>
  <si>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</si>
  <si>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</si>
  <si>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</si>
  <si>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</si>
  <si>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</si>
  <si>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</si>
  <si>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</si>
  <si>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</si>
  <si>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</si>
  <si>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</si>
  <si>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</si>
  <si>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</si>
  <si>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</si>
  <si>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</si>
  <si>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</si>
  <si>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</si>
  <si>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</si>
  <si>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</si>
  <si>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</si>
  <si>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</si>
  <si>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</si>
  <si>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</si>
  <si>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</si>
  <si>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</si>
  <si>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</si>
  <si>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</si>
  <si>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</si>
  <si>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</si>
  <si>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</si>
  <si>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</si>
  <si>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</si>
  <si>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</si>
  <si>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</si>
  <si>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</si>
  <si>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</si>
  <si>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</si>
  <si>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</si>
  <si>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</si>
  <si>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</si>
  <si>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</si>
  <si>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</si>
  <si>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</si>
  <si>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</si>
  <si>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</si>
  <si>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</si>
  <si>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</si>
  <si>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</si>
  <si>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</si>
  <si>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</si>
  <si>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</si>
  <si>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</si>
  <si>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</si>
  <si>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</si>
  <si>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</si>
  <si>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</si>
  <si>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</si>
  <si>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Liberia</t>
  </si>
  <si>
    <t>LBR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</si>
</sst>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Wealth_LBR!$B$54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Wealth_LBR!$D$52:$X$52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Wealth_LBR!$D$54:$X$54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-1.0385268732553188</c:v>
                </c:pt>
                <c:pt idx="2">
                  <c:v>-2.2509376532758862</c:v>
                </c:pt>
                <c:pt idx="3">
                  <c:v>-4.3776893722270227</c:v>
                </c:pt>
                <c:pt idx="4">
                  <c:v>-8.0826800665430358</c:v>
                </c:pt>
                <c:pt idx="5">
                  <c:v>-13.559215407853264</c:v>
                </c:pt>
                <c:pt idx="6">
                  <c:v>-20.593426543359172</c:v>
                </c:pt>
                <c:pt idx="7">
                  <c:v>-27.796587191636302</c:v>
                </c:pt>
                <c:pt idx="8">
                  <c:v>-34.358914037852003</c:v>
                </c:pt>
                <c:pt idx="9">
                  <c:v>-39.756087596817601</c:v>
                </c:pt>
                <c:pt idx="10">
                  <c:v>-43.763378731331656</c:v>
                </c:pt>
                <c:pt idx="11">
                  <c:v>-46.913684422828382</c:v>
                </c:pt>
                <c:pt idx="12">
                  <c:v>-49.234141818123092</c:v>
                </c:pt>
                <c:pt idx="13">
                  <c:v>-50.897426179529681</c:v>
                </c:pt>
                <c:pt idx="14">
                  <c:v>-52.243035095733944</c:v>
                </c:pt>
                <c:pt idx="15">
                  <c:v>-53.583601337889007</c:v>
                </c:pt>
                <c:pt idx="16">
                  <c:v>-54.857429101973388</c:v>
                </c:pt>
                <c:pt idx="17">
                  <c:v>-56.253903999540597</c:v>
                </c:pt>
                <c:pt idx="18">
                  <c:v>-57.593928035961831</c:v>
                </c:pt>
                <c:pt idx="19">
                  <c:v>-58.691894384122413</c:v>
                </c:pt>
                <c:pt idx="20" formatCode="_(* #,##0.0000_);_(* \(#,##0.0000\);_(* &quot;-&quot;??_);_(@_)">
                  <c:v>-59.406794923740435</c:v>
                </c:pt>
              </c:numCache>
            </c:numRef>
          </c:val>
        </c:ser>
        <c:ser>
          <c:idx val="1"/>
          <c:order val="1"/>
          <c:tx>
            <c:strRef>
              <c:f>Wealth_LBR!$B$55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Wealth_LBR!$D$52:$X$52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Wealth_LBR!$D$55:$X$55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1.1864632323497215</c:v>
                </c:pt>
                <c:pt idx="2">
                  <c:v>2.6798018025020465</c:v>
                </c:pt>
                <c:pt idx="3">
                  <c:v>4.2736085357346854</c:v>
                </c:pt>
                <c:pt idx="4">
                  <c:v>5.6748333011877872</c:v>
                </c:pt>
                <c:pt idx="5">
                  <c:v>6.5532536632854743</c:v>
                </c:pt>
                <c:pt idx="6">
                  <c:v>8.3608762710259299</c:v>
                </c:pt>
                <c:pt idx="7">
                  <c:v>10.114529896803237</c:v>
                </c:pt>
                <c:pt idx="8">
                  <c:v>11.74955508884381</c:v>
                </c:pt>
                <c:pt idx="9">
                  <c:v>13.401790618265231</c:v>
                </c:pt>
                <c:pt idx="10">
                  <c:v>15.307158103728625</c:v>
                </c:pt>
                <c:pt idx="11">
                  <c:v>12.180804135158784</c:v>
                </c:pt>
                <c:pt idx="12">
                  <c:v>13.606829421626765</c:v>
                </c:pt>
                <c:pt idx="13">
                  <c:v>15.191903594936051</c:v>
                </c:pt>
                <c:pt idx="14">
                  <c:v>16.821733344061851</c:v>
                </c:pt>
                <c:pt idx="15">
                  <c:v>18.279435970461154</c:v>
                </c:pt>
                <c:pt idx="16">
                  <c:v>20.473926880353144</c:v>
                </c:pt>
                <c:pt idx="17">
                  <c:v>17.79036860792791</c:v>
                </c:pt>
                <c:pt idx="18">
                  <c:v>20.062442860737594</c:v>
                </c:pt>
                <c:pt idx="19">
                  <c:v>22.49732274992202</c:v>
                </c:pt>
                <c:pt idx="20">
                  <c:v>25.190558451318189</c:v>
                </c:pt>
              </c:numCache>
            </c:numRef>
          </c:val>
        </c:ser>
        <c:ser>
          <c:idx val="2"/>
          <c:order val="2"/>
          <c:tx>
            <c:strRef>
              <c:f>Wealth_LBR!$B$56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Wealth_LBR!$D$52:$X$52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Wealth_LBR!$D$56:$X$56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1.0890315568412134</c:v>
                </c:pt>
                <c:pt idx="2">
                  <c:v>2.2872413665583347</c:v>
                </c:pt>
                <c:pt idx="3">
                  <c:v>2.8368365538275597</c:v>
                </c:pt>
                <c:pt idx="4">
                  <c:v>1.7307555711596034</c:v>
                </c:pt>
                <c:pt idx="5">
                  <c:v>-1.5435194948375419</c:v>
                </c:pt>
                <c:pt idx="6">
                  <c:v>-7.0113110758025954</c:v>
                </c:pt>
                <c:pt idx="7">
                  <c:v>-13.73369531389419</c:v>
                </c:pt>
                <c:pt idx="8">
                  <c:v>-20.366409966620381</c:v>
                </c:pt>
                <c:pt idx="9">
                  <c:v>-25.842195439768144</c:v>
                </c:pt>
                <c:pt idx="10">
                  <c:v>-29.848271192756059</c:v>
                </c:pt>
                <c:pt idx="11">
                  <c:v>-32.485340875056757</c:v>
                </c:pt>
                <c:pt idx="12">
                  <c:v>-34.197789279785795</c:v>
                </c:pt>
                <c:pt idx="13">
                  <c:v>-35.520083975841153</c:v>
                </c:pt>
                <c:pt idx="14">
                  <c:v>-37.092507768239038</c:v>
                </c:pt>
                <c:pt idx="15">
                  <c:v>-39.275347804304772</c:v>
                </c:pt>
                <c:pt idx="16">
                  <c:v>-42.070560782148888</c:v>
                </c:pt>
                <c:pt idx="17">
                  <c:v>-45.167018993182531</c:v>
                </c:pt>
                <c:pt idx="18">
                  <c:v>-48.238239956203913</c:v>
                </c:pt>
                <c:pt idx="19">
                  <c:v>-50.971047628438981</c:v>
                </c:pt>
                <c:pt idx="20">
                  <c:v>-53.237574657570988</c:v>
                </c:pt>
              </c:numCache>
            </c:numRef>
          </c:val>
        </c:ser>
        <c:ser>
          <c:idx val="4"/>
          <c:order val="3"/>
          <c:tx>
            <c:strRef>
              <c:f>Wealth_LBR!$B$53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Wealth_LBR!$D$52:$X$52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Wealth_LBR!$D$53:$X$53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0.90515924008576221</c:v>
                </c:pt>
                <c:pt idx="2">
                  <c:v>1.9084007638327183</c:v>
                </c:pt>
                <c:pt idx="3">
                  <c:v>2.2933858050240952</c:v>
                </c:pt>
                <c:pt idx="4">
                  <c:v>1.1355136404515687</c:v>
                </c:pt>
                <c:pt idx="5">
                  <c:v>-2.0358972725403213</c:v>
                </c:pt>
                <c:pt idx="6">
                  <c:v>-7.1178048986622606</c:v>
                </c:pt>
                <c:pt idx="7">
                  <c:v>-13.270004435044758</c:v>
                </c:pt>
                <c:pt idx="8">
                  <c:v>-19.298146603636891</c:v>
                </c:pt>
                <c:pt idx="9">
                  <c:v>-24.251091962372151</c:v>
                </c:pt>
                <c:pt idx="10">
                  <c:v>-27.829523047242422</c:v>
                </c:pt>
                <c:pt idx="11">
                  <c:v>-30.548054172856741</c:v>
                </c:pt>
                <c:pt idx="12">
                  <c:v>-32.087963132478528</c:v>
                </c:pt>
                <c:pt idx="13">
                  <c:v>-33.23047945699831</c:v>
                </c:pt>
                <c:pt idx="14">
                  <c:v>-34.550833384267236</c:v>
                </c:pt>
                <c:pt idx="15">
                  <c:v>-36.39465887358233</c:v>
                </c:pt>
                <c:pt idx="16">
                  <c:v>-38.692289617332065</c:v>
                </c:pt>
                <c:pt idx="17">
                  <c:v>-41.606317437133185</c:v>
                </c:pt>
                <c:pt idx="18">
                  <c:v>-44.135542145611275</c:v>
                </c:pt>
                <c:pt idx="19">
                  <c:v>-46.347707327481011</c:v>
                </c:pt>
                <c:pt idx="20">
                  <c:v>-48.116104886464747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Wealth_LBR!$D$64:$X$64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-12.759249246545101</c:v>
                </c:pt>
                <c:pt idx="2">
                  <c:v>-42.343354182209239</c:v>
                </c:pt>
                <c:pt idx="3">
                  <c:v>-60.906956036411628</c:v>
                </c:pt>
                <c:pt idx="4">
                  <c:v>-69.554425083221446</c:v>
                </c:pt>
                <c:pt idx="5">
                  <c:v>-71.614029097769929</c:v>
                </c:pt>
                <c:pt idx="6">
                  <c:v>-69.750596070270475</c:v>
                </c:pt>
                <c:pt idx="7">
                  <c:v>-41.743892230542158</c:v>
                </c:pt>
                <c:pt idx="8">
                  <c:v>-29.823327821792635</c:v>
                </c:pt>
                <c:pt idx="9">
                  <c:v>-19.139803957220735</c:v>
                </c:pt>
                <c:pt idx="10">
                  <c:v>-5.807507659671618</c:v>
                </c:pt>
                <c:pt idx="11">
                  <c:v>-6.1320074879879005</c:v>
                </c:pt>
                <c:pt idx="12">
                  <c:v>-4.5038386732627611</c:v>
                </c:pt>
                <c:pt idx="13">
                  <c:v>-35.286834720907748</c:v>
                </c:pt>
                <c:pt idx="14">
                  <c:v>-34.791687028945951</c:v>
                </c:pt>
                <c:pt idx="15">
                  <c:v>-33.273500123574607</c:v>
                </c:pt>
                <c:pt idx="16">
                  <c:v>-30.916347168848823</c:v>
                </c:pt>
                <c:pt idx="17">
                  <c:v>-27.975729946533225</c:v>
                </c:pt>
                <c:pt idx="18">
                  <c:v>-26.683905596638581</c:v>
                </c:pt>
                <c:pt idx="19">
                  <c:v>-26.85935976429651</c:v>
                </c:pt>
                <c:pt idx="20">
                  <c:v>-26.140826871238065</c:v>
                </c:pt>
              </c:numCache>
            </c:numRef>
          </c:val>
        </c:ser>
        <c:marker val="1"/>
        <c:axId val="76037120"/>
        <c:axId val="76047104"/>
      </c:lineChart>
      <c:catAx>
        <c:axId val="7603712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047104"/>
        <c:crosses val="autoZero"/>
        <c:auto val="1"/>
        <c:lblAlgn val="ctr"/>
        <c:lblOffset val="100"/>
      </c:catAx>
      <c:valAx>
        <c:axId val="7604710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037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Wealth_LBR!$B$40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Wealth_LBR!$D$38:$X$38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Wealth_LBR!$D$40:$X$40</c:f>
              <c:numCache>
                <c:formatCode>_(* #,##0_);_(* \(#,##0\);_(* "-"??_);_(@_)</c:formatCode>
                <c:ptCount val="21"/>
                <c:pt idx="0">
                  <c:v>1602.452334487584</c:v>
                </c:pt>
                <c:pt idx="1">
                  <c:v>1585.8104363628233</c:v>
                </c:pt>
                <c:pt idx="2">
                  <c:v>1566.3821315148045</c:v>
                </c:pt>
                <c:pt idx="3">
                  <c:v>1532.3019489457172</c:v>
                </c:pt>
                <c:pt idx="4">
                  <c:v>1472.9312390721025</c:v>
                </c:pt>
                <c:pt idx="5">
                  <c:v>1385.1723706462392</c:v>
                </c:pt>
                <c:pt idx="6">
                  <c:v>1272.4524900925392</c:v>
                </c:pt>
                <c:pt idx="7">
                  <c:v>1157.0252741273314</c:v>
                </c:pt>
                <c:pt idx="8">
                  <c:v>1051.8671143834424</c:v>
                </c:pt>
                <c:pt idx="9">
                  <c:v>965.37998069145146</c:v>
                </c:pt>
                <c:pt idx="10">
                  <c:v>901.16505035671707</c:v>
                </c:pt>
                <c:pt idx="11">
                  <c:v>850.68290325983253</c:v>
                </c:pt>
                <c:pt idx="12">
                  <c:v>813.49867955814273</c:v>
                </c:pt>
                <c:pt idx="13">
                  <c:v>786.84534047961597</c:v>
                </c:pt>
                <c:pt idx="14">
                  <c:v>765.28259898882754</c:v>
                </c:pt>
                <c:pt idx="15">
                  <c:v>743.80066394606126</c:v>
                </c:pt>
                <c:pt idx="16">
                  <c:v>723.38818120314022</c:v>
                </c:pt>
                <c:pt idx="17">
                  <c:v>701.01033660654139</c:v>
                </c:pt>
                <c:pt idx="18">
                  <c:v>679.53709015221455</c:v>
                </c:pt>
                <c:pt idx="19">
                  <c:v>661.94270277422709</c:v>
                </c:pt>
                <c:pt idx="20">
                  <c:v>650.4867623878539</c:v>
                </c:pt>
              </c:numCache>
            </c:numRef>
          </c:val>
        </c:ser>
        <c:ser>
          <c:idx val="1"/>
          <c:order val="1"/>
          <c:tx>
            <c:strRef>
              <c:f>Wealth_LBR!$B$41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Wealth_LBR!$D$38:$X$38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Wealth_LBR!$D$41:$X$41</c:f>
              <c:numCache>
                <c:formatCode>General</c:formatCode>
                <c:ptCount val="21"/>
                <c:pt idx="0">
                  <c:v>1292.1406435113927</c:v>
                </c:pt>
                <c:pt idx="1">
                  <c:v>1307.4714171569024</c:v>
                </c:pt>
                <c:pt idx="2">
                  <c:v>1326.7674517670725</c:v>
                </c:pt>
                <c:pt idx="3">
                  <c:v>1347.3616763461926</c:v>
                </c:pt>
                <c:pt idx="4">
                  <c:v>1365.4674710475592</c:v>
                </c:pt>
                <c:pt idx="5">
                  <c:v>1376.8178975671035</c:v>
                </c:pt>
                <c:pt idx="6">
                  <c:v>1400.1749239630185</c:v>
                </c:pt>
                <c:pt idx="7">
                  <c:v>1422.8345952080983</c:v>
                </c:pt>
                <c:pt idx="8">
                  <c:v>1443.9614202461046</c:v>
                </c:pt>
                <c:pt idx="9">
                  <c:v>1465.3106270482945</c:v>
                </c:pt>
                <c:pt idx="10">
                  <c:v>1489.930654736218</c:v>
                </c:pt>
                <c:pt idx="11">
                  <c:v>1449.5337644482959</c:v>
                </c:pt>
                <c:pt idx="12">
                  <c:v>1467.9600167614983</c:v>
                </c:pt>
                <c:pt idx="13">
                  <c:v>1488.4414043846298</c:v>
                </c:pt>
                <c:pt idx="14">
                  <c:v>1509.5010969931241</c:v>
                </c:pt>
                <c:pt idx="15">
                  <c:v>1528.3366650903624</c:v>
                </c:pt>
                <c:pt idx="16">
                  <c:v>1556.6925740552397</c:v>
                </c:pt>
                <c:pt idx="17">
                  <c:v>1522.0172269249213</c:v>
                </c:pt>
                <c:pt idx="18">
                  <c:v>1551.375621796233</c:v>
                </c:pt>
                <c:pt idx="19">
                  <c:v>1582.8376944650699</c:v>
                </c:pt>
                <c:pt idx="20">
                  <c:v>1617.638087588369</c:v>
                </c:pt>
              </c:numCache>
            </c:numRef>
          </c:val>
        </c:ser>
        <c:ser>
          <c:idx val="2"/>
          <c:order val="2"/>
          <c:tx>
            <c:strRef>
              <c:f>Wealth_LBR!$B$42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Wealth_LBR!$D$38:$X$38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Wealth_LBR!$D$42:$X$42</c:f>
              <c:numCache>
                <c:formatCode>_(* #,##0_);_(* \(#,##0\);_(* "-"??_);_(@_)</c:formatCode>
                <c:ptCount val="21"/>
                <c:pt idx="0">
                  <c:v>14962.448272773012</c:v>
                </c:pt>
                <c:pt idx="1">
                  <c:v>15125.394056139552</c:v>
                </c:pt>
                <c:pt idx="2">
                  <c:v>15304.675579117769</c:v>
                </c:pt>
                <c:pt idx="3">
                  <c:v>15386.908474722577</c:v>
                </c:pt>
                <c:pt idx="4">
                  <c:v>15221.411679835905</c:v>
                </c:pt>
                <c:pt idx="5">
                  <c:v>14731.499966777777</c:v>
                </c:pt>
                <c:pt idx="6">
                  <c:v>13913.384479812843</c:v>
                </c:pt>
                <c:pt idx="7">
                  <c:v>12907.551215491343</c:v>
                </c:pt>
                <c:pt idx="8">
                  <c:v>11915.13471649655</c:v>
                </c:pt>
                <c:pt idx="9">
                  <c:v>11095.823147548797</c:v>
                </c:pt>
                <c:pt idx="10">
                  <c:v>10496.416135239879</c:v>
                </c:pt>
                <c:pt idx="11">
                  <c:v>10101.845948108657</c:v>
                </c:pt>
                <c:pt idx="12">
                  <c:v>9845.6217413531485</c:v>
                </c:pt>
                <c:pt idx="13">
                  <c:v>9647.7740814422432</c:v>
                </c:pt>
                <c:pt idx="14">
                  <c:v>9412.5009848759346</c:v>
                </c:pt>
                <c:pt idx="15">
                  <c:v>9085.894673602219</c:v>
                </c:pt>
                <c:pt idx="16">
                  <c:v>8667.6623776784545</c:v>
                </c:pt>
                <c:pt idx="17">
                  <c:v>8204.356419564514</c:v>
                </c:pt>
                <c:pt idx="18">
                  <c:v>7744.8265716298783</c:v>
                </c:pt>
                <c:pt idx="19">
                  <c:v>7335.9316372773355</c:v>
                </c:pt>
                <c:pt idx="20">
                  <c:v>6996.8037029550396</c:v>
                </c:pt>
              </c:numCache>
            </c:numRef>
          </c:val>
        </c:ser>
        <c:overlap val="100"/>
        <c:axId val="78325248"/>
        <c:axId val="78326784"/>
      </c:barChart>
      <c:catAx>
        <c:axId val="7832524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326784"/>
        <c:crosses val="autoZero"/>
        <c:auto val="1"/>
        <c:lblAlgn val="ctr"/>
        <c:lblOffset val="100"/>
      </c:catAx>
      <c:valAx>
        <c:axId val="7832678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32524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Wealth_LBR!$B$67:$B$69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Wealth_LBR!$C$67:$C$69</c:f>
              <c:numCache>
                <c:formatCode>_(* #,##0_);_(* \(#,##0\);_(* "-"??_);_(@_)</c:formatCode>
                <c:ptCount val="3"/>
                <c:pt idx="0">
                  <c:v>7.3691315959954142</c:v>
                </c:pt>
                <c:pt idx="1">
                  <c:v>11.220442635258147</c:v>
                </c:pt>
                <c:pt idx="2">
                  <c:v>81.410425768746421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Wealth_LBR!$B$72:$B$75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Wealth_LBR!$C$72:$C$75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37983676730.434586</v>
      </c>
      <c r="E7" s="13">
        <f t="shared" ref="E7:X7" si="0">+E8+E9+E10</f>
        <v>37683447957.045486</v>
      </c>
      <c r="F7" s="13">
        <f t="shared" si="0"/>
        <v>37381590294.272942</v>
      </c>
      <c r="G7" s="13">
        <f t="shared" si="0"/>
        <v>37091936907.140518</v>
      </c>
      <c r="H7" s="13">
        <f t="shared" si="0"/>
        <v>36840604530.298935</v>
      </c>
      <c r="I7" s="13">
        <f t="shared" si="0"/>
        <v>36641707204.800293</v>
      </c>
      <c r="J7" s="13">
        <f t="shared" si="0"/>
        <v>36552402285.814224</v>
      </c>
      <c r="K7" s="13">
        <f t="shared" si="0"/>
        <v>36558204227.255539</v>
      </c>
      <c r="L7" s="13">
        <f t="shared" si="0"/>
        <v>36615879812.174973</v>
      </c>
      <c r="M7" s="13">
        <f t="shared" si="0"/>
        <v>36669878309.5783</v>
      </c>
      <c r="N7" s="13">
        <f t="shared" si="0"/>
        <v>36694483587.861221</v>
      </c>
      <c r="O7" s="13">
        <f t="shared" si="0"/>
        <v>36453333038.419823</v>
      </c>
      <c r="P7" s="13">
        <f t="shared" si="0"/>
        <v>36333727411.863564</v>
      </c>
      <c r="Q7" s="13">
        <f t="shared" si="0"/>
        <v>36215248030.553253</v>
      </c>
      <c r="R7" s="13">
        <f t="shared" si="0"/>
        <v>36145510765.467484</v>
      </c>
      <c r="S7" s="13">
        <f t="shared" si="0"/>
        <v>36147379811.645569</v>
      </c>
      <c r="T7" s="13">
        <f t="shared" si="0"/>
        <v>36277733478.989182</v>
      </c>
      <c r="U7" s="13">
        <f t="shared" si="0"/>
        <v>36258068303.869385</v>
      </c>
      <c r="V7" s="13">
        <f t="shared" si="0"/>
        <v>36495843139.399963</v>
      </c>
      <c r="W7" s="13">
        <f t="shared" si="0"/>
        <v>36750931133.851364</v>
      </c>
      <c r="X7" s="13">
        <f t="shared" si="0"/>
        <v>37005254961.690918</v>
      </c>
    </row>
    <row r="8" spans="1:24" s="22" customFormat="1" ht="15.75">
      <c r="A8" s="19">
        <v>1</v>
      </c>
      <c r="B8" s="20" t="s">
        <v>5</v>
      </c>
      <c r="C8" s="20"/>
      <c r="D8" s="21">
        <v>3408573155.7838702</v>
      </c>
      <c r="E8" s="21">
        <v>3316492585.1395731</v>
      </c>
      <c r="F8" s="21">
        <v>3217629280.5329494</v>
      </c>
      <c r="G8" s="21">
        <v>3111478546.8116326</v>
      </c>
      <c r="H8" s="21">
        <v>3004664839.0704408</v>
      </c>
      <c r="I8" s="21">
        <v>2901369581.0042772</v>
      </c>
      <c r="J8" s="21">
        <v>2804242249.7383485</v>
      </c>
      <c r="K8" s="21">
        <v>2731170886.8555818</v>
      </c>
      <c r="L8" s="21">
        <v>2672620779.5744538</v>
      </c>
      <c r="M8" s="21">
        <v>2617109408.5952396</v>
      </c>
      <c r="N8" s="21">
        <v>2565878236.2301774</v>
      </c>
      <c r="O8" s="21">
        <v>2500408854.820013</v>
      </c>
      <c r="P8" s="21">
        <v>2437308750.847919</v>
      </c>
      <c r="Q8" s="21">
        <v>2389973479.3168716</v>
      </c>
      <c r="R8" s="21">
        <v>2366805564.8273253</v>
      </c>
      <c r="S8" s="21">
        <v>2367174621.2342329</v>
      </c>
      <c r="T8" s="21">
        <v>2397104437.0401077</v>
      </c>
      <c r="U8" s="21">
        <v>2437551039.4172564</v>
      </c>
      <c r="V8" s="21">
        <v>2486059262.8382707</v>
      </c>
      <c r="W8" s="21">
        <v>2539165209.9100389</v>
      </c>
      <c r="X8" s="21">
        <v>2598123488.3620996</v>
      </c>
    </row>
    <row r="9" spans="1:24" s="22" customFormat="1" ht="15.75">
      <c r="A9" s="19">
        <v>2</v>
      </c>
      <c r="B9" s="20" t="s">
        <v>38</v>
      </c>
      <c r="C9" s="20"/>
      <c r="D9" s="21">
        <v>2748509778.531796</v>
      </c>
      <c r="E9" s="21">
        <v>2734386885.6281743</v>
      </c>
      <c r="F9" s="21">
        <v>2725417837.3034334</v>
      </c>
      <c r="G9" s="21">
        <v>2735940493.7334909</v>
      </c>
      <c r="H9" s="21">
        <v>2785447134.4742785</v>
      </c>
      <c r="I9" s="21">
        <v>2883870376.8829775</v>
      </c>
      <c r="J9" s="21">
        <v>3085718099.0040159</v>
      </c>
      <c r="K9" s="21">
        <v>3358616713.1692643</v>
      </c>
      <c r="L9" s="21">
        <v>3668867715.2110114</v>
      </c>
      <c r="M9" s="21">
        <v>3972402893.4347262</v>
      </c>
      <c r="N9" s="21">
        <v>4242264653.9238868</v>
      </c>
      <c r="O9" s="21">
        <v>4260608795.707819</v>
      </c>
      <c r="P9" s="21">
        <v>4398128582.9388227</v>
      </c>
      <c r="Q9" s="21">
        <v>4521009782.9747276</v>
      </c>
      <c r="R9" s="21">
        <v>4668465742.1936712</v>
      </c>
      <c r="S9" s="21">
        <v>4863991041.780015</v>
      </c>
      <c r="T9" s="21">
        <v>5158440203.1131811</v>
      </c>
      <c r="U9" s="21">
        <v>5292353735.4116564</v>
      </c>
      <c r="V9" s="21">
        <v>5675645657.3166466</v>
      </c>
      <c r="W9" s="21">
        <v>6071653014.491703</v>
      </c>
      <c r="X9" s="21">
        <v>6461043873.6746311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31826593796.118919</v>
      </c>
      <c r="E10" s="21">
        <f t="shared" ref="E10:X10" si="1">+E13+E16+E19+E23</f>
        <v>31632568486.27774</v>
      </c>
      <c r="F10" s="21">
        <f t="shared" si="1"/>
        <v>31438543176.436562</v>
      </c>
      <c r="G10" s="21">
        <f t="shared" si="1"/>
        <v>31244517866.59539</v>
      </c>
      <c r="H10" s="21">
        <f t="shared" si="1"/>
        <v>31050492556.754211</v>
      </c>
      <c r="I10" s="21">
        <f t="shared" si="1"/>
        <v>30856467246.91304</v>
      </c>
      <c r="J10" s="21">
        <f t="shared" si="1"/>
        <v>30662441937.071861</v>
      </c>
      <c r="K10" s="21">
        <f t="shared" si="1"/>
        <v>30468416627.23069</v>
      </c>
      <c r="L10" s="21">
        <f t="shared" si="1"/>
        <v>30274391317.389511</v>
      </c>
      <c r="M10" s="21">
        <f t="shared" si="1"/>
        <v>30080366007.548336</v>
      </c>
      <c r="N10" s="21">
        <f t="shared" si="1"/>
        <v>29886340697.707157</v>
      </c>
      <c r="O10" s="21">
        <f t="shared" si="1"/>
        <v>29692315387.891991</v>
      </c>
      <c r="P10" s="21">
        <f t="shared" si="1"/>
        <v>29498290078.07682</v>
      </c>
      <c r="Q10" s="21">
        <f t="shared" si="1"/>
        <v>29304264768.261654</v>
      </c>
      <c r="R10" s="21">
        <f t="shared" si="1"/>
        <v>29110239458.446484</v>
      </c>
      <c r="S10" s="21">
        <f t="shared" si="1"/>
        <v>28916214148.631317</v>
      </c>
      <c r="T10" s="21">
        <f t="shared" si="1"/>
        <v>28722188838.835896</v>
      </c>
      <c r="U10" s="21">
        <f t="shared" si="1"/>
        <v>28528163529.04047</v>
      </c>
      <c r="V10" s="21">
        <f t="shared" si="1"/>
        <v>28334138219.245045</v>
      </c>
      <c r="W10" s="21">
        <f t="shared" si="1"/>
        <v>28140112909.449619</v>
      </c>
      <c r="X10" s="21">
        <f t="shared" si="1"/>
        <v>27946087599.65419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31826593796.118919</v>
      </c>
      <c r="E11" s="38">
        <f t="shared" ref="E11:X11" si="2">+E13+E16</f>
        <v>31632568486.27774</v>
      </c>
      <c r="F11" s="38">
        <f t="shared" si="2"/>
        <v>31438543176.436562</v>
      </c>
      <c r="G11" s="38">
        <f t="shared" si="2"/>
        <v>31244517866.59539</v>
      </c>
      <c r="H11" s="38">
        <f t="shared" si="2"/>
        <v>31050492556.754211</v>
      </c>
      <c r="I11" s="38">
        <f t="shared" si="2"/>
        <v>30856467246.91304</v>
      </c>
      <c r="J11" s="38">
        <f t="shared" si="2"/>
        <v>30662441937.071861</v>
      </c>
      <c r="K11" s="38">
        <f t="shared" si="2"/>
        <v>30468416627.23069</v>
      </c>
      <c r="L11" s="38">
        <f t="shared" si="2"/>
        <v>30274391317.389511</v>
      </c>
      <c r="M11" s="38">
        <f t="shared" si="2"/>
        <v>30080366007.548336</v>
      </c>
      <c r="N11" s="38">
        <f t="shared" si="2"/>
        <v>29886340697.707157</v>
      </c>
      <c r="O11" s="38">
        <f t="shared" si="2"/>
        <v>29692315387.891991</v>
      </c>
      <c r="P11" s="38">
        <f t="shared" si="2"/>
        <v>29498290078.07682</v>
      </c>
      <c r="Q11" s="38">
        <f t="shared" si="2"/>
        <v>29304264768.261654</v>
      </c>
      <c r="R11" s="38">
        <f t="shared" si="2"/>
        <v>29110239458.446484</v>
      </c>
      <c r="S11" s="38">
        <f t="shared" si="2"/>
        <v>28916214148.631317</v>
      </c>
      <c r="T11" s="38">
        <f t="shared" si="2"/>
        <v>28722188838.835896</v>
      </c>
      <c r="U11" s="38">
        <f t="shared" si="2"/>
        <v>28528163529.04047</v>
      </c>
      <c r="V11" s="38">
        <f t="shared" si="2"/>
        <v>28334138219.245045</v>
      </c>
      <c r="W11" s="38">
        <f t="shared" si="2"/>
        <v>28140112909.449619</v>
      </c>
      <c r="X11" s="38">
        <f t="shared" si="2"/>
        <v>27946087599.65419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31826593796.118919</v>
      </c>
      <c r="E16" s="13">
        <f t="shared" ref="E16:X16" si="5">+E17+E18</f>
        <v>31632568486.27774</v>
      </c>
      <c r="F16" s="13">
        <f t="shared" si="5"/>
        <v>31438543176.436562</v>
      </c>
      <c r="G16" s="13">
        <f t="shared" si="5"/>
        <v>31244517866.59539</v>
      </c>
      <c r="H16" s="13">
        <f t="shared" si="5"/>
        <v>31050492556.754211</v>
      </c>
      <c r="I16" s="13">
        <f t="shared" si="5"/>
        <v>30856467246.91304</v>
      </c>
      <c r="J16" s="13">
        <f t="shared" si="5"/>
        <v>30662441937.071861</v>
      </c>
      <c r="K16" s="13">
        <f t="shared" si="5"/>
        <v>30468416627.23069</v>
      </c>
      <c r="L16" s="13">
        <f t="shared" si="5"/>
        <v>30274391317.389511</v>
      </c>
      <c r="M16" s="13">
        <f t="shared" si="5"/>
        <v>30080366007.548336</v>
      </c>
      <c r="N16" s="13">
        <f t="shared" si="5"/>
        <v>29886340697.707157</v>
      </c>
      <c r="O16" s="13">
        <f t="shared" si="5"/>
        <v>29692315387.891991</v>
      </c>
      <c r="P16" s="13">
        <f t="shared" si="5"/>
        <v>29498290078.07682</v>
      </c>
      <c r="Q16" s="13">
        <f t="shared" si="5"/>
        <v>29304264768.261654</v>
      </c>
      <c r="R16" s="13">
        <f t="shared" si="5"/>
        <v>29110239458.446484</v>
      </c>
      <c r="S16" s="13">
        <f t="shared" si="5"/>
        <v>28916214148.631317</v>
      </c>
      <c r="T16" s="13">
        <f t="shared" si="5"/>
        <v>28722188838.835896</v>
      </c>
      <c r="U16" s="13">
        <f t="shared" si="5"/>
        <v>28528163529.04047</v>
      </c>
      <c r="V16" s="13">
        <f t="shared" si="5"/>
        <v>28334138219.245045</v>
      </c>
      <c r="W16" s="13">
        <f t="shared" si="5"/>
        <v>28140112909.449619</v>
      </c>
      <c r="X16" s="13">
        <f t="shared" si="5"/>
        <v>27946087599.65419</v>
      </c>
    </row>
    <row r="17" spans="1:24">
      <c r="A17" s="8" t="s">
        <v>45</v>
      </c>
      <c r="B17" s="2" t="s">
        <v>7</v>
      </c>
      <c r="C17" s="2"/>
      <c r="D17" s="14">
        <v>9567555987.9433346</v>
      </c>
      <c r="E17" s="14">
        <v>9509228937.4488907</v>
      </c>
      <c r="F17" s="14">
        <v>9450901886.9544449</v>
      </c>
      <c r="G17" s="14">
        <v>9392574836.460001</v>
      </c>
      <c r="H17" s="14">
        <v>9334247785.9655552</v>
      </c>
      <c r="I17" s="14">
        <v>9275920735.4711132</v>
      </c>
      <c r="J17" s="14">
        <v>9217593684.9766674</v>
      </c>
      <c r="K17" s="14">
        <v>9159266634.4822254</v>
      </c>
      <c r="L17" s="14">
        <v>9100939583.9877777</v>
      </c>
      <c r="M17" s="14">
        <v>9042612533.4933357</v>
      </c>
      <c r="N17" s="14">
        <v>8984285482.9988899</v>
      </c>
      <c r="O17" s="14">
        <v>8925958432.5304546</v>
      </c>
      <c r="P17" s="14">
        <v>8867631382.0620193</v>
      </c>
      <c r="Q17" s="14">
        <v>8809304331.5935822</v>
      </c>
      <c r="R17" s="14">
        <v>8750977281.1251488</v>
      </c>
      <c r="S17" s="14">
        <v>8692650230.6567135</v>
      </c>
      <c r="T17" s="14">
        <v>8634323180.2080193</v>
      </c>
      <c r="U17" s="14">
        <v>8575996129.7593269</v>
      </c>
      <c r="V17" s="14">
        <v>8517669079.3106337</v>
      </c>
      <c r="W17" s="14">
        <v>8459342028.8619413</v>
      </c>
      <c r="X17" s="14">
        <v>8401014978.4132481</v>
      </c>
    </row>
    <row r="18" spans="1:24">
      <c r="A18" s="8" t="s">
        <v>46</v>
      </c>
      <c r="B18" s="2" t="s">
        <v>62</v>
      </c>
      <c r="C18" s="2"/>
      <c r="D18" s="14">
        <v>22259037808.175583</v>
      </c>
      <c r="E18" s="14">
        <v>22123339548.82885</v>
      </c>
      <c r="F18" s="14">
        <v>21987641289.482117</v>
      </c>
      <c r="G18" s="14">
        <v>21851943030.135387</v>
      </c>
      <c r="H18" s="14">
        <v>21716244770.788658</v>
      </c>
      <c r="I18" s="14">
        <v>21580546511.441925</v>
      </c>
      <c r="J18" s="14">
        <v>21444848252.095192</v>
      </c>
      <c r="K18" s="14">
        <v>21309149992.748463</v>
      </c>
      <c r="L18" s="14">
        <v>21173451733.401733</v>
      </c>
      <c r="M18" s="14">
        <v>21037753474.055</v>
      </c>
      <c r="N18" s="14">
        <v>20902055214.708267</v>
      </c>
      <c r="O18" s="14">
        <v>20766356955.361534</v>
      </c>
      <c r="P18" s="14">
        <v>20630658696.014801</v>
      </c>
      <c r="Q18" s="14">
        <v>20494960436.668072</v>
      </c>
      <c r="R18" s="14">
        <v>20359262177.321335</v>
      </c>
      <c r="S18" s="14">
        <v>20223563917.974606</v>
      </c>
      <c r="T18" s="14">
        <v>20087865658.627876</v>
      </c>
      <c r="U18" s="14">
        <v>19952167399.281143</v>
      </c>
      <c r="V18" s="14">
        <v>19816469139.93441</v>
      </c>
      <c r="W18" s="14">
        <v>19680770880.587677</v>
      </c>
      <c r="X18" s="14">
        <v>19545072621.240944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578952933.33578539</v>
      </c>
      <c r="E35" s="11">
        <v>496595651.9690749</v>
      </c>
      <c r="F35" s="11">
        <v>322361685.7319988</v>
      </c>
      <c r="G35" s="11">
        <v>216061657.93938079</v>
      </c>
      <c r="H35" s="11">
        <v>169041563.3659128</v>
      </c>
      <c r="I35" s="11">
        <v>161829892.5648407</v>
      </c>
      <c r="J35" s="11">
        <v>181445638.3582564</v>
      </c>
      <c r="K35" s="11">
        <v>374285715.76373959</v>
      </c>
      <c r="L35" s="11">
        <v>485316428.00891107</v>
      </c>
      <c r="M35" s="11">
        <v>596642436.58691049</v>
      </c>
      <c r="N35" s="11">
        <v>729967880.04895377</v>
      </c>
      <c r="O35" s="11">
        <v>750959668.39100206</v>
      </c>
      <c r="P35" s="11">
        <v>778745175.98417795</v>
      </c>
      <c r="Q35" s="11">
        <v>534997936.04502201</v>
      </c>
      <c r="R35" s="11">
        <v>548907882.27130353</v>
      </c>
      <c r="S35" s="11">
        <v>578000000</v>
      </c>
      <c r="T35" s="11">
        <v>623084000.06336522</v>
      </c>
      <c r="U35" s="11">
        <v>681653895.90298784</v>
      </c>
      <c r="V35" s="11">
        <v>730051322.77084124</v>
      </c>
      <c r="W35" s="11">
        <v>763633684.39716375</v>
      </c>
      <c r="X35" s="11">
        <v>802937103.40168512</v>
      </c>
    </row>
    <row r="36" spans="1:24" ht="15.75">
      <c r="A36" s="25">
        <v>5</v>
      </c>
      <c r="B36" s="9" t="s">
        <v>9</v>
      </c>
      <c r="C36" s="10"/>
      <c r="D36" s="11">
        <v>2127097.9999999995</v>
      </c>
      <c r="E36" s="11">
        <v>2091355.0000000005</v>
      </c>
      <c r="F36" s="11">
        <v>2054179</v>
      </c>
      <c r="G36" s="11">
        <v>2030590.9999999998</v>
      </c>
      <c r="H36" s="11">
        <v>2039921.9999999995</v>
      </c>
      <c r="I36" s="11">
        <v>2094591.0000000005</v>
      </c>
      <c r="J36" s="11">
        <v>2203809</v>
      </c>
      <c r="K36" s="11">
        <v>2360511.0000000005</v>
      </c>
      <c r="L36" s="11">
        <v>2540835</v>
      </c>
      <c r="M36" s="11">
        <v>2710963.0000000005</v>
      </c>
      <c r="N36" s="11">
        <v>2847290.0000000005</v>
      </c>
      <c r="O36" s="11">
        <v>2939296.0000000005</v>
      </c>
      <c r="P36" s="11">
        <v>2996081.9999999995</v>
      </c>
      <c r="Q36" s="11">
        <v>3037412.0000000005</v>
      </c>
      <c r="R36" s="11">
        <v>3092720.9999999995</v>
      </c>
      <c r="S36" s="11">
        <v>3182538.9999999986</v>
      </c>
      <c r="T36" s="11">
        <v>3313718.0000000005</v>
      </c>
      <c r="U36" s="11">
        <v>3477197.0000000005</v>
      </c>
      <c r="V36" s="11">
        <v>3658460</v>
      </c>
      <c r="W36" s="11">
        <v>3835929.0000000009</v>
      </c>
      <c r="X36" s="11">
        <v>3994122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17857.041250771988</v>
      </c>
      <c r="E39" s="11">
        <f t="shared" si="8"/>
        <v>18018.675909659276</v>
      </c>
      <c r="F39" s="11">
        <f t="shared" si="8"/>
        <v>18197.825162399644</v>
      </c>
      <c r="G39" s="11">
        <f t="shared" si="8"/>
        <v>18266.572100014491</v>
      </c>
      <c r="H39" s="11">
        <f t="shared" si="8"/>
        <v>18059.810389955568</v>
      </c>
      <c r="I39" s="11">
        <f t="shared" si="8"/>
        <v>17493.490234991121</v>
      </c>
      <c r="J39" s="11">
        <f t="shared" si="8"/>
        <v>16586.011893868399</v>
      </c>
      <c r="K39" s="11">
        <f t="shared" si="8"/>
        <v>15487.411084826774</v>
      </c>
      <c r="L39" s="11">
        <f t="shared" si="8"/>
        <v>14410.963251126095</v>
      </c>
      <c r="M39" s="11">
        <f t="shared" si="8"/>
        <v>13526.513755288543</v>
      </c>
      <c r="N39" s="11">
        <f t="shared" si="8"/>
        <v>12887.511840332812</v>
      </c>
      <c r="O39" s="11">
        <f t="shared" si="8"/>
        <v>12402.062615816787</v>
      </c>
      <c r="P39" s="11">
        <f t="shared" si="8"/>
        <v>12127.08043767279</v>
      </c>
      <c r="Q39" s="11">
        <f t="shared" si="8"/>
        <v>11923.06082630649</v>
      </c>
      <c r="R39" s="11">
        <f t="shared" si="8"/>
        <v>11687.284680857889</v>
      </c>
      <c r="S39" s="11">
        <f t="shared" si="8"/>
        <v>11358.032002638643</v>
      </c>
      <c r="T39" s="11">
        <f t="shared" si="8"/>
        <v>10947.743132936834</v>
      </c>
      <c r="U39" s="11">
        <f t="shared" si="8"/>
        <v>10427.383983095977</v>
      </c>
      <c r="V39" s="11">
        <f t="shared" si="8"/>
        <v>9975.7392835783266</v>
      </c>
      <c r="W39" s="11">
        <f t="shared" si="8"/>
        <v>9580.7120345166331</v>
      </c>
      <c r="X39" s="11">
        <f t="shared" si="8"/>
        <v>9264.9285529312619</v>
      </c>
    </row>
    <row r="40" spans="1:24" ht="15.75">
      <c r="B40" s="20" t="s">
        <v>5</v>
      </c>
      <c r="C40" s="7"/>
      <c r="D40" s="11">
        <f t="shared" ref="D40:X40" si="9">+D8/D36</f>
        <v>1602.452334487584</v>
      </c>
      <c r="E40" s="11">
        <f t="shared" si="9"/>
        <v>1585.8104363628233</v>
      </c>
      <c r="F40" s="11">
        <f t="shared" si="9"/>
        <v>1566.3821315148045</v>
      </c>
      <c r="G40" s="11">
        <f t="shared" si="9"/>
        <v>1532.3019489457172</v>
      </c>
      <c r="H40" s="11">
        <f t="shared" si="9"/>
        <v>1472.9312390721025</v>
      </c>
      <c r="I40" s="11">
        <f t="shared" si="9"/>
        <v>1385.1723706462392</v>
      </c>
      <c r="J40" s="11">
        <f t="shared" si="9"/>
        <v>1272.4524900925392</v>
      </c>
      <c r="K40" s="11">
        <f t="shared" si="9"/>
        <v>1157.0252741273314</v>
      </c>
      <c r="L40" s="11">
        <f t="shared" si="9"/>
        <v>1051.8671143834424</v>
      </c>
      <c r="M40" s="11">
        <f t="shared" si="9"/>
        <v>965.37998069145146</v>
      </c>
      <c r="N40" s="11">
        <f t="shared" si="9"/>
        <v>901.16505035671707</v>
      </c>
      <c r="O40" s="11">
        <f t="shared" si="9"/>
        <v>850.68290325983253</v>
      </c>
      <c r="P40" s="11">
        <f t="shared" si="9"/>
        <v>813.49867955814273</v>
      </c>
      <c r="Q40" s="11">
        <f t="shared" si="9"/>
        <v>786.84534047961597</v>
      </c>
      <c r="R40" s="11">
        <f t="shared" si="9"/>
        <v>765.28259898882754</v>
      </c>
      <c r="S40" s="11">
        <f t="shared" si="9"/>
        <v>743.80066394606126</v>
      </c>
      <c r="T40" s="11">
        <f t="shared" si="9"/>
        <v>723.38818120314022</v>
      </c>
      <c r="U40" s="11">
        <f t="shared" si="9"/>
        <v>701.01033660654139</v>
      </c>
      <c r="V40" s="11">
        <f t="shared" si="9"/>
        <v>679.53709015221455</v>
      </c>
      <c r="W40" s="11">
        <f t="shared" si="9"/>
        <v>661.94270277422709</v>
      </c>
      <c r="X40" s="11">
        <f t="shared" si="9"/>
        <v>650.4867623878539</v>
      </c>
    </row>
    <row r="41" spans="1:24" ht="15.75">
      <c r="B41" s="20" t="s">
        <v>38</v>
      </c>
      <c r="C41" s="7"/>
      <c r="D41" s="37">
        <f>+D9/D36</f>
        <v>1292.1406435113927</v>
      </c>
      <c r="E41" s="37">
        <f t="shared" ref="E41:X41" si="10">+E9/E36</f>
        <v>1307.4714171569024</v>
      </c>
      <c r="F41" s="37">
        <f t="shared" si="10"/>
        <v>1326.7674517670725</v>
      </c>
      <c r="G41" s="37">
        <f t="shared" si="10"/>
        <v>1347.3616763461926</v>
      </c>
      <c r="H41" s="37">
        <f t="shared" si="10"/>
        <v>1365.4674710475592</v>
      </c>
      <c r="I41" s="37">
        <f t="shared" si="10"/>
        <v>1376.8178975671035</v>
      </c>
      <c r="J41" s="37">
        <f t="shared" si="10"/>
        <v>1400.1749239630185</v>
      </c>
      <c r="K41" s="37">
        <f t="shared" si="10"/>
        <v>1422.8345952080983</v>
      </c>
      <c r="L41" s="37">
        <f t="shared" si="10"/>
        <v>1443.9614202461046</v>
      </c>
      <c r="M41" s="37">
        <f t="shared" si="10"/>
        <v>1465.3106270482945</v>
      </c>
      <c r="N41" s="37">
        <f t="shared" si="10"/>
        <v>1489.930654736218</v>
      </c>
      <c r="O41" s="37">
        <f t="shared" si="10"/>
        <v>1449.5337644482959</v>
      </c>
      <c r="P41" s="37">
        <f t="shared" si="10"/>
        <v>1467.9600167614983</v>
      </c>
      <c r="Q41" s="37">
        <f t="shared" si="10"/>
        <v>1488.4414043846298</v>
      </c>
      <c r="R41" s="37">
        <f t="shared" si="10"/>
        <v>1509.5010969931241</v>
      </c>
      <c r="S41" s="37">
        <f t="shared" si="10"/>
        <v>1528.3366650903624</v>
      </c>
      <c r="T41" s="37">
        <f t="shared" si="10"/>
        <v>1556.6925740552397</v>
      </c>
      <c r="U41" s="37">
        <f t="shared" si="10"/>
        <v>1522.0172269249213</v>
      </c>
      <c r="V41" s="37">
        <f t="shared" si="10"/>
        <v>1551.375621796233</v>
      </c>
      <c r="W41" s="37">
        <f t="shared" si="10"/>
        <v>1582.8376944650699</v>
      </c>
      <c r="X41" s="37">
        <f t="shared" si="10"/>
        <v>1617.638087588369</v>
      </c>
    </row>
    <row r="42" spans="1:24" ht="15.75">
      <c r="B42" s="20" t="s">
        <v>10</v>
      </c>
      <c r="C42" s="9"/>
      <c r="D42" s="11">
        <f t="shared" ref="D42:X42" si="11">+D10/D36</f>
        <v>14962.448272773012</v>
      </c>
      <c r="E42" s="11">
        <f t="shared" si="11"/>
        <v>15125.394056139552</v>
      </c>
      <c r="F42" s="11">
        <f t="shared" si="11"/>
        <v>15304.675579117769</v>
      </c>
      <c r="G42" s="11">
        <f t="shared" si="11"/>
        <v>15386.908474722577</v>
      </c>
      <c r="H42" s="11">
        <f t="shared" si="11"/>
        <v>15221.411679835905</v>
      </c>
      <c r="I42" s="11">
        <f t="shared" si="11"/>
        <v>14731.499966777777</v>
      </c>
      <c r="J42" s="11">
        <f t="shared" si="11"/>
        <v>13913.384479812843</v>
      </c>
      <c r="K42" s="11">
        <f t="shared" si="11"/>
        <v>12907.551215491343</v>
      </c>
      <c r="L42" s="11">
        <f t="shared" si="11"/>
        <v>11915.13471649655</v>
      </c>
      <c r="M42" s="11">
        <f t="shared" si="11"/>
        <v>11095.823147548797</v>
      </c>
      <c r="N42" s="11">
        <f t="shared" si="11"/>
        <v>10496.416135239879</v>
      </c>
      <c r="O42" s="11">
        <f t="shared" si="11"/>
        <v>10101.845948108657</v>
      </c>
      <c r="P42" s="11">
        <f t="shared" si="11"/>
        <v>9845.6217413531485</v>
      </c>
      <c r="Q42" s="11">
        <f t="shared" si="11"/>
        <v>9647.7740814422432</v>
      </c>
      <c r="R42" s="11">
        <f t="shared" si="11"/>
        <v>9412.5009848759346</v>
      </c>
      <c r="S42" s="11">
        <f t="shared" si="11"/>
        <v>9085.894673602219</v>
      </c>
      <c r="T42" s="11">
        <f t="shared" si="11"/>
        <v>8667.6623776784545</v>
      </c>
      <c r="U42" s="11">
        <f t="shared" si="11"/>
        <v>8204.356419564514</v>
      </c>
      <c r="V42" s="11">
        <f t="shared" si="11"/>
        <v>7744.8265716298783</v>
      </c>
      <c r="W42" s="11">
        <f t="shared" si="11"/>
        <v>7335.9316372773355</v>
      </c>
      <c r="X42" s="11">
        <f t="shared" si="11"/>
        <v>6996.8037029550396</v>
      </c>
    </row>
    <row r="43" spans="1:24" ht="15.75">
      <c r="B43" s="26" t="s">
        <v>32</v>
      </c>
      <c r="C43" s="9"/>
      <c r="D43" s="11">
        <f t="shared" ref="D43:X43" si="12">+D11/D36</f>
        <v>14962.448272773012</v>
      </c>
      <c r="E43" s="11">
        <f t="shared" si="12"/>
        <v>15125.394056139552</v>
      </c>
      <c r="F43" s="11">
        <f t="shared" si="12"/>
        <v>15304.675579117769</v>
      </c>
      <c r="G43" s="11">
        <f t="shared" si="12"/>
        <v>15386.908474722577</v>
      </c>
      <c r="H43" s="11">
        <f t="shared" si="12"/>
        <v>15221.411679835905</v>
      </c>
      <c r="I43" s="11">
        <f t="shared" si="12"/>
        <v>14731.499966777777</v>
      </c>
      <c r="J43" s="11">
        <f t="shared" si="12"/>
        <v>13913.384479812843</v>
      </c>
      <c r="K43" s="11">
        <f t="shared" si="12"/>
        <v>12907.551215491343</v>
      </c>
      <c r="L43" s="11">
        <f t="shared" si="12"/>
        <v>11915.13471649655</v>
      </c>
      <c r="M43" s="11">
        <f t="shared" si="12"/>
        <v>11095.823147548797</v>
      </c>
      <c r="N43" s="11">
        <f t="shared" si="12"/>
        <v>10496.416135239879</v>
      </c>
      <c r="O43" s="11">
        <f t="shared" si="12"/>
        <v>10101.845948108657</v>
      </c>
      <c r="P43" s="11">
        <f t="shared" si="12"/>
        <v>9845.6217413531485</v>
      </c>
      <c r="Q43" s="11">
        <f t="shared" si="12"/>
        <v>9647.7740814422432</v>
      </c>
      <c r="R43" s="11">
        <f t="shared" si="12"/>
        <v>9412.5009848759346</v>
      </c>
      <c r="S43" s="11">
        <f t="shared" si="12"/>
        <v>9085.894673602219</v>
      </c>
      <c r="T43" s="11">
        <f t="shared" si="12"/>
        <v>8667.6623776784545</v>
      </c>
      <c r="U43" s="11">
        <f t="shared" si="12"/>
        <v>8204.356419564514</v>
      </c>
      <c r="V43" s="11">
        <f t="shared" si="12"/>
        <v>7744.8265716298783</v>
      </c>
      <c r="W43" s="11">
        <f t="shared" si="12"/>
        <v>7335.9316372773355</v>
      </c>
      <c r="X43" s="11">
        <f t="shared" si="12"/>
        <v>6996.8037029550396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14962.448272773012</v>
      </c>
      <c r="E46" s="11">
        <f t="shared" si="15"/>
        <v>15125.394056139552</v>
      </c>
      <c r="F46" s="11">
        <f t="shared" si="15"/>
        <v>15304.675579117769</v>
      </c>
      <c r="G46" s="11">
        <f t="shared" si="15"/>
        <v>15386.908474722577</v>
      </c>
      <c r="H46" s="11">
        <f t="shared" si="15"/>
        <v>15221.411679835905</v>
      </c>
      <c r="I46" s="11">
        <f t="shared" si="15"/>
        <v>14731.499966777777</v>
      </c>
      <c r="J46" s="11">
        <f t="shared" si="15"/>
        <v>13913.384479812843</v>
      </c>
      <c r="K46" s="11">
        <f t="shared" si="15"/>
        <v>12907.551215491343</v>
      </c>
      <c r="L46" s="11">
        <f t="shared" si="15"/>
        <v>11915.13471649655</v>
      </c>
      <c r="M46" s="11">
        <f t="shared" si="15"/>
        <v>11095.823147548797</v>
      </c>
      <c r="N46" s="11">
        <f t="shared" si="15"/>
        <v>10496.416135239879</v>
      </c>
      <c r="O46" s="11">
        <f t="shared" si="15"/>
        <v>10101.845948108657</v>
      </c>
      <c r="P46" s="11">
        <f t="shared" si="15"/>
        <v>9845.6217413531485</v>
      </c>
      <c r="Q46" s="11">
        <f t="shared" si="15"/>
        <v>9647.7740814422432</v>
      </c>
      <c r="R46" s="11">
        <f t="shared" si="15"/>
        <v>9412.5009848759346</v>
      </c>
      <c r="S46" s="11">
        <f t="shared" si="15"/>
        <v>9085.894673602219</v>
      </c>
      <c r="T46" s="11">
        <f t="shared" si="15"/>
        <v>8667.6623776784545</v>
      </c>
      <c r="U46" s="11">
        <f t="shared" si="15"/>
        <v>8204.356419564514</v>
      </c>
      <c r="V46" s="11">
        <f t="shared" si="15"/>
        <v>7744.8265716298783</v>
      </c>
      <c r="W46" s="11">
        <f t="shared" si="15"/>
        <v>7335.9316372773355</v>
      </c>
      <c r="X46" s="11">
        <f t="shared" si="15"/>
        <v>6996.8037029550396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272.1797177825307</v>
      </c>
      <c r="E50" s="11">
        <f t="shared" ref="E50:X50" si="18">+E35/E36</f>
        <v>237.45162919211458</v>
      </c>
      <c r="F50" s="11">
        <f t="shared" si="18"/>
        <v>156.92969586973618</v>
      </c>
      <c r="G50" s="11">
        <f t="shared" si="18"/>
        <v>106.40333673269546</v>
      </c>
      <c r="H50" s="11">
        <f t="shared" si="18"/>
        <v>82.866679885756824</v>
      </c>
      <c r="I50" s="11">
        <f t="shared" si="18"/>
        <v>77.260855491521099</v>
      </c>
      <c r="J50" s="11">
        <f t="shared" si="18"/>
        <v>82.332742246835551</v>
      </c>
      <c r="K50" s="11">
        <f t="shared" si="18"/>
        <v>158.56130971799729</v>
      </c>
      <c r="L50" s="11">
        <f t="shared" si="18"/>
        <v>191.00666828381657</v>
      </c>
      <c r="M50" s="11">
        <f t="shared" si="18"/>
        <v>220.08505338763766</v>
      </c>
      <c r="N50" s="11">
        <f t="shared" si="18"/>
        <v>256.37285982423765</v>
      </c>
      <c r="O50" s="11">
        <f t="shared" si="18"/>
        <v>255.48963710732158</v>
      </c>
      <c r="P50" s="11">
        <f t="shared" si="18"/>
        <v>259.92118239226363</v>
      </c>
      <c r="Q50" s="11">
        <f t="shared" si="18"/>
        <v>176.13611062477594</v>
      </c>
      <c r="R50" s="11">
        <f t="shared" si="18"/>
        <v>177.48380221536428</v>
      </c>
      <c r="S50" s="11">
        <f t="shared" si="18"/>
        <v>181.61599904981534</v>
      </c>
      <c r="T50" s="11">
        <f t="shared" si="18"/>
        <v>188.03169130969056</v>
      </c>
      <c r="U50" s="11">
        <f t="shared" si="18"/>
        <v>196.03545496645364</v>
      </c>
      <c r="V50" s="11">
        <f t="shared" si="18"/>
        <v>199.55153883624291</v>
      </c>
      <c r="W50" s="11">
        <f t="shared" si="18"/>
        <v>199.07398817787387</v>
      </c>
      <c r="X50" s="11">
        <f t="shared" si="18"/>
        <v>201.02968897837499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0.90515924008576221</v>
      </c>
      <c r="F53" s="32">
        <f>IFERROR(((F39/$D39)-1)*100,0)</f>
        <v>1.9084007638327183</v>
      </c>
      <c r="G53" s="32">
        <f>IFERROR(((G39/$D39)-1)*100,0)</f>
        <v>2.2933858050240952</v>
      </c>
      <c r="H53" s="32">
        <f t="shared" ref="H53:X53" si="19">IFERROR(((H39/$D39)-1)*100,0)</f>
        <v>1.1355136404515687</v>
      </c>
      <c r="I53" s="32">
        <f t="shared" si="19"/>
        <v>-2.0358972725403213</v>
      </c>
      <c r="J53" s="32">
        <f t="shared" si="19"/>
        <v>-7.1178048986622606</v>
      </c>
      <c r="K53" s="32">
        <f t="shared" si="19"/>
        <v>-13.270004435044758</v>
      </c>
      <c r="L53" s="32">
        <f t="shared" si="19"/>
        <v>-19.298146603636891</v>
      </c>
      <c r="M53" s="32">
        <f t="shared" si="19"/>
        <v>-24.251091962372151</v>
      </c>
      <c r="N53" s="32">
        <f t="shared" si="19"/>
        <v>-27.829523047242422</v>
      </c>
      <c r="O53" s="32">
        <f t="shared" si="19"/>
        <v>-30.548054172856741</v>
      </c>
      <c r="P53" s="32">
        <f t="shared" si="19"/>
        <v>-32.087963132478528</v>
      </c>
      <c r="Q53" s="32">
        <f t="shared" si="19"/>
        <v>-33.23047945699831</v>
      </c>
      <c r="R53" s="32">
        <f t="shared" si="19"/>
        <v>-34.550833384267236</v>
      </c>
      <c r="S53" s="32">
        <f t="shared" si="19"/>
        <v>-36.39465887358233</v>
      </c>
      <c r="T53" s="32">
        <f t="shared" si="19"/>
        <v>-38.692289617332065</v>
      </c>
      <c r="U53" s="32">
        <f t="shared" si="19"/>
        <v>-41.606317437133185</v>
      </c>
      <c r="V53" s="32">
        <f t="shared" si="19"/>
        <v>-44.135542145611275</v>
      </c>
      <c r="W53" s="32">
        <f t="shared" si="19"/>
        <v>-46.347707327481011</v>
      </c>
      <c r="X53" s="32">
        <f t="shared" si="19"/>
        <v>-48.116104886464747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-1.0385268732553188</v>
      </c>
      <c r="F54" s="32">
        <f t="shared" ref="F54:I54" si="21">IFERROR(((F40/$D40)-1)*100,0)</f>
        <v>-2.2509376532758862</v>
      </c>
      <c r="G54" s="32">
        <f t="shared" si="21"/>
        <v>-4.3776893722270227</v>
      </c>
      <c r="H54" s="32">
        <f t="shared" si="21"/>
        <v>-8.0826800665430358</v>
      </c>
      <c r="I54" s="32">
        <f t="shared" si="21"/>
        <v>-13.559215407853264</v>
      </c>
      <c r="J54" s="32">
        <f t="shared" ref="J54:X54" si="22">IFERROR(((J40/$D40)-1)*100,0)</f>
        <v>-20.593426543359172</v>
      </c>
      <c r="K54" s="32">
        <f t="shared" si="22"/>
        <v>-27.796587191636302</v>
      </c>
      <c r="L54" s="32">
        <f t="shared" si="22"/>
        <v>-34.358914037852003</v>
      </c>
      <c r="M54" s="32">
        <f t="shared" si="22"/>
        <v>-39.756087596817601</v>
      </c>
      <c r="N54" s="32">
        <f t="shared" si="22"/>
        <v>-43.763378731331656</v>
      </c>
      <c r="O54" s="32">
        <f t="shared" si="22"/>
        <v>-46.913684422828382</v>
      </c>
      <c r="P54" s="32">
        <f t="shared" si="22"/>
        <v>-49.234141818123092</v>
      </c>
      <c r="Q54" s="32">
        <f t="shared" si="22"/>
        <v>-50.897426179529681</v>
      </c>
      <c r="R54" s="32">
        <f t="shared" si="22"/>
        <v>-52.243035095733944</v>
      </c>
      <c r="S54" s="32">
        <f t="shared" si="22"/>
        <v>-53.583601337889007</v>
      </c>
      <c r="T54" s="32">
        <f t="shared" si="22"/>
        <v>-54.857429101973388</v>
      </c>
      <c r="U54" s="32">
        <f t="shared" si="22"/>
        <v>-56.253903999540597</v>
      </c>
      <c r="V54" s="32">
        <f t="shared" si="22"/>
        <v>-57.593928035961831</v>
      </c>
      <c r="W54" s="32">
        <f t="shared" si="22"/>
        <v>-58.691894384122413</v>
      </c>
      <c r="X54" s="39">
        <f t="shared" si="22"/>
        <v>-59.406794923740435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1.1864632323497215</v>
      </c>
      <c r="F55" s="32">
        <f t="shared" ref="F55:I55" si="23">IFERROR(((F41/$D41)-1)*100,0)</f>
        <v>2.6798018025020465</v>
      </c>
      <c r="G55" s="32">
        <f t="shared" si="23"/>
        <v>4.2736085357346854</v>
      </c>
      <c r="H55" s="32">
        <f t="shared" si="23"/>
        <v>5.6748333011877872</v>
      </c>
      <c r="I55" s="32">
        <f t="shared" si="23"/>
        <v>6.5532536632854743</v>
      </c>
      <c r="J55" s="32">
        <f t="shared" ref="J55:X55" si="24">IFERROR(((J41/$D41)-1)*100,0)</f>
        <v>8.3608762710259299</v>
      </c>
      <c r="K55" s="32">
        <f t="shared" si="24"/>
        <v>10.114529896803237</v>
      </c>
      <c r="L55" s="32">
        <f t="shared" si="24"/>
        <v>11.74955508884381</v>
      </c>
      <c r="M55" s="32">
        <f t="shared" si="24"/>
        <v>13.401790618265231</v>
      </c>
      <c r="N55" s="32">
        <f t="shared" si="24"/>
        <v>15.307158103728625</v>
      </c>
      <c r="O55" s="32">
        <f t="shared" si="24"/>
        <v>12.180804135158784</v>
      </c>
      <c r="P55" s="32">
        <f t="shared" si="24"/>
        <v>13.606829421626765</v>
      </c>
      <c r="Q55" s="32">
        <f t="shared" si="24"/>
        <v>15.191903594936051</v>
      </c>
      <c r="R55" s="32">
        <f t="shared" si="24"/>
        <v>16.821733344061851</v>
      </c>
      <c r="S55" s="32">
        <f t="shared" si="24"/>
        <v>18.279435970461154</v>
      </c>
      <c r="T55" s="32">
        <f t="shared" si="24"/>
        <v>20.473926880353144</v>
      </c>
      <c r="U55" s="32">
        <f t="shared" si="24"/>
        <v>17.79036860792791</v>
      </c>
      <c r="V55" s="32">
        <f t="shared" si="24"/>
        <v>20.062442860737594</v>
      </c>
      <c r="W55" s="32">
        <f t="shared" si="24"/>
        <v>22.49732274992202</v>
      </c>
      <c r="X55" s="32">
        <f t="shared" si="24"/>
        <v>25.190558451318189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1.0890315568412134</v>
      </c>
      <c r="F56" s="32">
        <f t="shared" ref="F56:I56" si="25">IFERROR(((F42/$D42)-1)*100,0)</f>
        <v>2.2872413665583347</v>
      </c>
      <c r="G56" s="32">
        <f t="shared" si="25"/>
        <v>2.8368365538275597</v>
      </c>
      <c r="H56" s="32">
        <f t="shared" si="25"/>
        <v>1.7307555711596034</v>
      </c>
      <c r="I56" s="32">
        <f t="shared" si="25"/>
        <v>-1.5435194948375419</v>
      </c>
      <c r="J56" s="32">
        <f t="shared" ref="J56:X56" si="26">IFERROR(((J42/$D42)-1)*100,0)</f>
        <v>-7.0113110758025954</v>
      </c>
      <c r="K56" s="32">
        <f t="shared" si="26"/>
        <v>-13.73369531389419</v>
      </c>
      <c r="L56" s="32">
        <f t="shared" si="26"/>
        <v>-20.366409966620381</v>
      </c>
      <c r="M56" s="32">
        <f t="shared" si="26"/>
        <v>-25.842195439768144</v>
      </c>
      <c r="N56" s="32">
        <f t="shared" si="26"/>
        <v>-29.848271192756059</v>
      </c>
      <c r="O56" s="32">
        <f t="shared" si="26"/>
        <v>-32.485340875056757</v>
      </c>
      <c r="P56" s="32">
        <f t="shared" si="26"/>
        <v>-34.197789279785795</v>
      </c>
      <c r="Q56" s="32">
        <f t="shared" si="26"/>
        <v>-35.520083975841153</v>
      </c>
      <c r="R56" s="32">
        <f t="shared" si="26"/>
        <v>-37.092507768239038</v>
      </c>
      <c r="S56" s="32">
        <f t="shared" si="26"/>
        <v>-39.275347804304772</v>
      </c>
      <c r="T56" s="32">
        <f t="shared" si="26"/>
        <v>-42.070560782148888</v>
      </c>
      <c r="U56" s="32">
        <f t="shared" si="26"/>
        <v>-45.167018993182531</v>
      </c>
      <c r="V56" s="32">
        <f t="shared" si="26"/>
        <v>-48.238239956203913</v>
      </c>
      <c r="W56" s="32">
        <f t="shared" si="26"/>
        <v>-50.971047628438981</v>
      </c>
      <c r="X56" s="32">
        <f t="shared" si="26"/>
        <v>-53.237574657570988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1.0890315568412134</v>
      </c>
      <c r="F57" s="32">
        <f t="shared" ref="F57:I57" si="27">IFERROR(((F43/$D43)-1)*100,0)</f>
        <v>2.2872413665583347</v>
      </c>
      <c r="G57" s="32">
        <f t="shared" si="27"/>
        <v>2.8368365538275597</v>
      </c>
      <c r="H57" s="32">
        <f t="shared" si="27"/>
        <v>1.7307555711596034</v>
      </c>
      <c r="I57" s="32">
        <f t="shared" si="27"/>
        <v>-1.5435194948375419</v>
      </c>
      <c r="J57" s="32">
        <f t="shared" ref="J57:X57" si="28">IFERROR(((J43/$D43)-1)*100,0)</f>
        <v>-7.0113110758025954</v>
      </c>
      <c r="K57" s="32">
        <f t="shared" si="28"/>
        <v>-13.73369531389419</v>
      </c>
      <c r="L57" s="32">
        <f t="shared" si="28"/>
        <v>-20.366409966620381</v>
      </c>
      <c r="M57" s="32">
        <f t="shared" si="28"/>
        <v>-25.842195439768144</v>
      </c>
      <c r="N57" s="32">
        <f t="shared" si="28"/>
        <v>-29.848271192756059</v>
      </c>
      <c r="O57" s="32">
        <f t="shared" si="28"/>
        <v>-32.485340875056757</v>
      </c>
      <c r="P57" s="32">
        <f t="shared" si="28"/>
        <v>-34.197789279785795</v>
      </c>
      <c r="Q57" s="32">
        <f t="shared" si="28"/>
        <v>-35.520083975841153</v>
      </c>
      <c r="R57" s="32">
        <f t="shared" si="28"/>
        <v>-37.092507768239038</v>
      </c>
      <c r="S57" s="32">
        <f t="shared" si="28"/>
        <v>-39.275347804304772</v>
      </c>
      <c r="T57" s="32">
        <f t="shared" si="28"/>
        <v>-42.070560782148888</v>
      </c>
      <c r="U57" s="32">
        <f t="shared" si="28"/>
        <v>-45.167018993182531</v>
      </c>
      <c r="V57" s="32">
        <f t="shared" si="28"/>
        <v>-48.238239956203913</v>
      </c>
      <c r="W57" s="32">
        <f t="shared" si="28"/>
        <v>-50.971047628438981</v>
      </c>
      <c r="X57" s="32">
        <f t="shared" si="28"/>
        <v>-53.237574657570988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1.0890315568412134</v>
      </c>
      <c r="F60" s="32">
        <f t="shared" ref="F60:I60" si="33">IFERROR(((F46/$D46)-1)*100,0)</f>
        <v>2.2872413665583347</v>
      </c>
      <c r="G60" s="32">
        <f t="shared" si="33"/>
        <v>2.8368365538275597</v>
      </c>
      <c r="H60" s="32">
        <f t="shared" si="33"/>
        <v>1.7307555711596034</v>
      </c>
      <c r="I60" s="32">
        <f t="shared" si="33"/>
        <v>-1.5435194948375419</v>
      </c>
      <c r="J60" s="32">
        <f t="shared" ref="J60:X60" si="34">IFERROR(((J46/$D46)-1)*100,0)</f>
        <v>-7.0113110758025954</v>
      </c>
      <c r="K60" s="32">
        <f t="shared" si="34"/>
        <v>-13.73369531389419</v>
      </c>
      <c r="L60" s="32">
        <f t="shared" si="34"/>
        <v>-20.366409966620381</v>
      </c>
      <c r="M60" s="32">
        <f t="shared" si="34"/>
        <v>-25.842195439768144</v>
      </c>
      <c r="N60" s="32">
        <f t="shared" si="34"/>
        <v>-29.848271192756059</v>
      </c>
      <c r="O60" s="32">
        <f t="shared" si="34"/>
        <v>-32.485340875056757</v>
      </c>
      <c r="P60" s="32">
        <f t="shared" si="34"/>
        <v>-34.197789279785795</v>
      </c>
      <c r="Q60" s="32">
        <f t="shared" si="34"/>
        <v>-35.520083975841153</v>
      </c>
      <c r="R60" s="32">
        <f t="shared" si="34"/>
        <v>-37.092507768239038</v>
      </c>
      <c r="S60" s="32">
        <f t="shared" si="34"/>
        <v>-39.275347804304772</v>
      </c>
      <c r="T60" s="32">
        <f t="shared" si="34"/>
        <v>-42.070560782148888</v>
      </c>
      <c r="U60" s="32">
        <f t="shared" si="34"/>
        <v>-45.167018993182531</v>
      </c>
      <c r="V60" s="32">
        <f t="shared" si="34"/>
        <v>-48.238239956203913</v>
      </c>
      <c r="W60" s="32">
        <f t="shared" si="34"/>
        <v>-50.971047628438981</v>
      </c>
      <c r="X60" s="32">
        <f t="shared" si="34"/>
        <v>-53.237574657570988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-12.759249246545101</v>
      </c>
      <c r="F64" s="32">
        <f t="shared" ref="F64:I64" si="41">IFERROR(((F50/$D50)-1)*100,0)</f>
        <v>-42.343354182209239</v>
      </c>
      <c r="G64" s="32">
        <f t="shared" si="41"/>
        <v>-60.906956036411628</v>
      </c>
      <c r="H64" s="32">
        <f t="shared" si="41"/>
        <v>-69.554425083221446</v>
      </c>
      <c r="I64" s="32">
        <f t="shared" si="41"/>
        <v>-71.614029097769929</v>
      </c>
      <c r="J64" s="32">
        <f t="shared" ref="J64:X64" si="42">IFERROR(((J50/$D50)-1)*100,0)</f>
        <v>-69.750596070270475</v>
      </c>
      <c r="K64" s="32">
        <f t="shared" si="42"/>
        <v>-41.743892230542158</v>
      </c>
      <c r="L64" s="32">
        <f t="shared" si="42"/>
        <v>-29.823327821792635</v>
      </c>
      <c r="M64" s="32">
        <f t="shared" si="42"/>
        <v>-19.139803957220735</v>
      </c>
      <c r="N64" s="32">
        <f t="shared" si="42"/>
        <v>-5.807507659671618</v>
      </c>
      <c r="O64" s="32">
        <f t="shared" si="42"/>
        <v>-6.1320074879879005</v>
      </c>
      <c r="P64" s="32">
        <f t="shared" si="42"/>
        <v>-4.5038386732627611</v>
      </c>
      <c r="Q64" s="32">
        <f t="shared" si="42"/>
        <v>-35.286834720907748</v>
      </c>
      <c r="R64" s="32">
        <f t="shared" si="42"/>
        <v>-34.791687028945951</v>
      </c>
      <c r="S64" s="32">
        <f t="shared" si="42"/>
        <v>-33.273500123574607</v>
      </c>
      <c r="T64" s="32">
        <f t="shared" si="42"/>
        <v>-30.916347168848823</v>
      </c>
      <c r="U64" s="32">
        <f t="shared" si="42"/>
        <v>-27.975729946533225</v>
      </c>
      <c r="V64" s="32">
        <f t="shared" si="42"/>
        <v>-26.683905596638581</v>
      </c>
      <c r="W64" s="32">
        <f t="shared" si="42"/>
        <v>-26.85935976429651</v>
      </c>
      <c r="X64" s="32">
        <f t="shared" si="42"/>
        <v>-26.140826871238065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7.3691315959954142</v>
      </c>
      <c r="D67" s="30">
        <f>(D8/D7)*100</f>
        <v>8.9737841335742417</v>
      </c>
      <c r="E67" s="30">
        <f t="shared" ref="E67:X67" si="43">(E8/E7)*100</f>
        <v>8.8009265737041051</v>
      </c>
      <c r="F67" s="30">
        <f t="shared" si="43"/>
        <v>8.6075237976858023</v>
      </c>
      <c r="G67" s="30">
        <f t="shared" si="43"/>
        <v>8.3885577466639294</v>
      </c>
      <c r="H67" s="30">
        <f t="shared" si="43"/>
        <v>8.1558510707914813</v>
      </c>
      <c r="I67" s="30">
        <f t="shared" si="43"/>
        <v>7.9182161594920988</v>
      </c>
      <c r="J67" s="30">
        <f t="shared" si="43"/>
        <v>7.6718411769796564</v>
      </c>
      <c r="K67" s="30">
        <f t="shared" si="43"/>
        <v>7.4707468394177567</v>
      </c>
      <c r="L67" s="30">
        <f t="shared" si="43"/>
        <v>7.2990756832389243</v>
      </c>
      <c r="M67" s="30">
        <f t="shared" si="43"/>
        <v>7.1369459873872598</v>
      </c>
      <c r="N67" s="30">
        <f t="shared" si="43"/>
        <v>6.992544887807024</v>
      </c>
      <c r="O67" s="30">
        <f t="shared" si="43"/>
        <v>6.8592050339669042</v>
      </c>
      <c r="P67" s="30">
        <f t="shared" si="43"/>
        <v>6.7081164649572882</v>
      </c>
      <c r="Q67" s="30">
        <f t="shared" si="43"/>
        <v>6.59935692639894</v>
      </c>
      <c r="R67" s="30">
        <f t="shared" si="43"/>
        <v>6.5479931385794998</v>
      </c>
      <c r="S67" s="30">
        <f t="shared" si="43"/>
        <v>6.5486755432038333</v>
      </c>
      <c r="T67" s="30">
        <f t="shared" si="43"/>
        <v>6.6076466393040461</v>
      </c>
      <c r="U67" s="30">
        <f t="shared" si="43"/>
        <v>6.7227824135273258</v>
      </c>
      <c r="V67" s="30">
        <f t="shared" si="43"/>
        <v>6.8118970517888542</v>
      </c>
      <c r="W67" s="30">
        <f t="shared" si="43"/>
        <v>6.9091180320359502</v>
      </c>
      <c r="X67" s="30">
        <f t="shared" si="43"/>
        <v>7.0209582153987702</v>
      </c>
    </row>
    <row r="68" spans="1:24" ht="15.75">
      <c r="B68" s="20" t="s">
        <v>38</v>
      </c>
      <c r="C68" s="31">
        <f t="shared" ref="C68:C69" si="44">AVERAGE(D68:X68)</f>
        <v>11.220442635258147</v>
      </c>
      <c r="D68" s="30">
        <f>(D9/D7)*100</f>
        <v>7.236028776354714</v>
      </c>
      <c r="E68" s="30">
        <f t="shared" ref="E68:X68" si="45">(E9/E7)*100</f>
        <v>7.2562014196393072</v>
      </c>
      <c r="F68" s="30">
        <f t="shared" si="45"/>
        <v>7.2908022795407454</v>
      </c>
      <c r="G68" s="30">
        <f t="shared" si="45"/>
        <v>7.3761057573857745</v>
      </c>
      <c r="H68" s="30">
        <f t="shared" si="45"/>
        <v>7.5608073482709397</v>
      </c>
      <c r="I68" s="30">
        <f t="shared" si="45"/>
        <v>7.8704585481354767</v>
      </c>
      <c r="J68" s="30">
        <f t="shared" si="45"/>
        <v>8.4419023266264652</v>
      </c>
      <c r="K68" s="30">
        <f t="shared" si="45"/>
        <v>9.1870396376452401</v>
      </c>
      <c r="L68" s="30">
        <f t="shared" si="45"/>
        <v>10.019881357571785</v>
      </c>
      <c r="M68" s="30">
        <f t="shared" si="45"/>
        <v>10.8328772184584</v>
      </c>
      <c r="N68" s="30">
        <f t="shared" si="45"/>
        <v>11.561041985415093</v>
      </c>
      <c r="O68" s="30">
        <f t="shared" si="45"/>
        <v>11.687844267127426</v>
      </c>
      <c r="P68" s="30">
        <f t="shared" si="45"/>
        <v>12.104809762795659</v>
      </c>
      <c r="Q68" s="30">
        <f t="shared" si="45"/>
        <v>12.483718954956611</v>
      </c>
      <c r="R68" s="30">
        <f t="shared" si="45"/>
        <v>12.915755354752953</v>
      </c>
      <c r="S68" s="30">
        <f t="shared" si="45"/>
        <v>13.455998933048496</v>
      </c>
      <c r="T68" s="30">
        <f t="shared" si="45"/>
        <v>14.219301230879742</v>
      </c>
      <c r="U68" s="30">
        <f t="shared" si="45"/>
        <v>14.596347745439234</v>
      </c>
      <c r="V68" s="30">
        <f t="shared" si="45"/>
        <v>15.55148523528524</v>
      </c>
      <c r="W68" s="30">
        <f t="shared" si="45"/>
        <v>16.521086206980726</v>
      </c>
      <c r="X68" s="30">
        <f t="shared" si="45"/>
        <v>17.459800994111028</v>
      </c>
    </row>
    <row r="69" spans="1:24" ht="15.75">
      <c r="B69" s="20" t="s">
        <v>10</v>
      </c>
      <c r="C69" s="31">
        <f t="shared" si="44"/>
        <v>81.410425768746421</v>
      </c>
      <c r="D69" s="30">
        <f t="shared" ref="D69:X69" si="46">(D10/D7)*100</f>
        <v>83.790187090071043</v>
      </c>
      <c r="E69" s="30">
        <f t="shared" si="46"/>
        <v>83.942872006656586</v>
      </c>
      <c r="F69" s="30">
        <f t="shared" si="46"/>
        <v>84.101673922773458</v>
      </c>
      <c r="G69" s="30">
        <f t="shared" si="46"/>
        <v>84.235336495950293</v>
      </c>
      <c r="H69" s="30">
        <f t="shared" si="46"/>
        <v>84.283341580937559</v>
      </c>
      <c r="I69" s="30">
        <f t="shared" si="46"/>
        <v>84.211325292372436</v>
      </c>
      <c r="J69" s="30">
        <f t="shared" si="46"/>
        <v>83.886256496393884</v>
      </c>
      <c r="K69" s="30">
        <f t="shared" si="46"/>
        <v>83.342213522936987</v>
      </c>
      <c r="L69" s="30">
        <f t="shared" si="46"/>
        <v>82.681042959189298</v>
      </c>
      <c r="M69" s="30">
        <f t="shared" si="46"/>
        <v>82.030176794154343</v>
      </c>
      <c r="N69" s="30">
        <f t="shared" si="46"/>
        <v>81.446413126777884</v>
      </c>
      <c r="O69" s="30">
        <f t="shared" si="46"/>
        <v>81.452950698905667</v>
      </c>
      <c r="P69" s="30">
        <f t="shared" si="46"/>
        <v>81.187073772247061</v>
      </c>
      <c r="Q69" s="30">
        <f t="shared" si="46"/>
        <v>80.916924118644445</v>
      </c>
      <c r="R69" s="30">
        <f t="shared" si="46"/>
        <v>80.53625150666754</v>
      </c>
      <c r="S69" s="30">
        <f t="shared" si="46"/>
        <v>79.995325523747667</v>
      </c>
      <c r="T69" s="30">
        <f t="shared" si="46"/>
        <v>79.173052129816227</v>
      </c>
      <c r="U69" s="30">
        <f t="shared" si="46"/>
        <v>78.680869841033442</v>
      </c>
      <c r="V69" s="30">
        <f t="shared" si="46"/>
        <v>77.636617712925897</v>
      </c>
      <c r="W69" s="30">
        <f t="shared" si="46"/>
        <v>76.569795760983311</v>
      </c>
      <c r="X69" s="30">
        <f t="shared" si="46"/>
        <v>75.519240790490201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100</v>
      </c>
      <c r="D73" s="30">
        <f>(D16/D$10)*100</f>
        <v>100</v>
      </c>
      <c r="E73" s="30">
        <f t="shared" ref="E73:X73" si="48">(E16/E$10)*100</f>
        <v>100</v>
      </c>
      <c r="F73" s="30">
        <f t="shared" si="48"/>
        <v>100</v>
      </c>
      <c r="G73" s="30">
        <f>(G16/G$10)*100</f>
        <v>100</v>
      </c>
      <c r="H73" s="30">
        <f t="shared" si="48"/>
        <v>100</v>
      </c>
      <c r="I73" s="30">
        <f t="shared" si="48"/>
        <v>100</v>
      </c>
      <c r="J73" s="30">
        <f t="shared" si="48"/>
        <v>100</v>
      </c>
      <c r="K73" s="30">
        <f t="shared" si="48"/>
        <v>100</v>
      </c>
      <c r="L73" s="30">
        <f t="shared" si="48"/>
        <v>100</v>
      </c>
      <c r="M73" s="30">
        <f t="shared" si="48"/>
        <v>100</v>
      </c>
      <c r="N73" s="30">
        <f t="shared" si="48"/>
        <v>100</v>
      </c>
      <c r="O73" s="30">
        <f t="shared" si="48"/>
        <v>100</v>
      </c>
      <c r="P73" s="30">
        <f t="shared" si="48"/>
        <v>100</v>
      </c>
      <c r="Q73" s="30">
        <f t="shared" si="48"/>
        <v>100</v>
      </c>
      <c r="R73" s="30">
        <f t="shared" si="48"/>
        <v>100</v>
      </c>
      <c r="S73" s="30">
        <f t="shared" si="48"/>
        <v>100</v>
      </c>
      <c r="T73" s="30">
        <f t="shared" si="48"/>
        <v>100</v>
      </c>
      <c r="U73" s="30">
        <f t="shared" si="48"/>
        <v>100</v>
      </c>
      <c r="V73" s="30">
        <f t="shared" si="48"/>
        <v>100</v>
      </c>
      <c r="W73" s="30">
        <f t="shared" si="48"/>
        <v>100</v>
      </c>
      <c r="X73" s="30">
        <f t="shared" si="48"/>
        <v>100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60703214.705523588</v>
      </c>
      <c r="E147">
        <v>44262355.587057278</v>
      </c>
      <c r="F147">
        <v>33796398.798959441</v>
      </c>
      <c r="G147">
        <v>22554437.500001229</v>
      </c>
      <c r="H147">
        <v>17645434.131274179</v>
      </c>
      <c r="I147">
        <v>16891335.496653039</v>
      </c>
      <c r="J147">
        <v>18927451.97424347</v>
      </c>
      <c r="K147">
        <v>39098327.106767163</v>
      </c>
      <c r="L147">
        <v>50696728.193094581</v>
      </c>
      <c r="M147">
        <v>51393460.203764141</v>
      </c>
      <c r="N147">
        <v>53453203.978747003</v>
      </c>
      <c r="O147">
        <v>37165748.039042942</v>
      </c>
      <c r="P147">
        <v>36916250.220707163</v>
      </c>
      <c r="Q147">
        <v>50157078.502869733</v>
      </c>
      <c r="R147">
        <v>72431024.683128357</v>
      </c>
      <c r="S147">
        <v>95041279</v>
      </c>
      <c r="T147">
        <v>124616800.65524431</v>
      </c>
      <c r="U147">
        <v>136330779.85875249</v>
      </c>
      <c r="V147">
        <v>146010264.99770501</v>
      </c>
      <c r="W147">
        <v>152548317.58529899</v>
      </c>
      <c r="X147">
        <v>160524886.84846231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Wealth_LBR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2014-12-03T13:24:15Z</dcterms:modified>
</cp:coreProperties>
</file>