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LUX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<sst xmlns="http://schemas.openxmlformats.org/spreadsheetml/2006/main" count="95" uniqueCount="65">
  <si>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</si>
  <si>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</si>
  <si>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</si>
  <si>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</si>
  <si>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</si>
  <si>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</si>
  <si>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</si>
  <si>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</si>
  <si>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</si>
  <si>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</si>
  <si>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</si>
  <si>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</si>
  <si>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</si>
  <si>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</si>
  <si>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</si>
  <si>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</si>
  <si>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</si>
  <si>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</si>
  <si>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</si>
  <si>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</si>
  <si>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</si>
  <si>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</si>
  <si>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</si>
  <si>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</si>
  <si>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</si>
  <si>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</si>
  <si>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</si>
  <si>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</si>
  <si>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</si>
  <si>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</si>
  <si>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</si>
  <si>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</si>
  <si>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</si>
  <si>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</si>
  <si>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</si>
  <si>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</si>
  <si>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</si>
  <si>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</si>
  <si>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</si>
  <si>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</si>
  <si>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</si>
  <si>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</si>
  <si>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</si>
  <si>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</si>
  <si>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</si>
  <si>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</si>
  <si>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</si>
  <si>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</si>
  <si>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</si>
  <si>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</si>
  <si>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</si>
  <si>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</si>
  <si>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</si>
  <si>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</si>
  <si>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</si>
  <si>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</si>
  <si>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</si>
  <si>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</si>
  <si>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</si>
  <si>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</si>
  <si>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</si>
  <si>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</si>
  <si>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</si>
  <si>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Luxembourg</t>
  </si>
  <si>
    <t>LUX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</si>
</sst>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Wealth_LUX!$B$54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Wealth_LUX!$D$52:$X$52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Wealth_LUX!$D$54:$X$54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3.7047955400602239</c:v>
                </c:pt>
                <c:pt idx="2">
                  <c:v>5.6811839270335174</c:v>
                </c:pt>
                <c:pt idx="3">
                  <c:v>8.878059874899801</c:v>
                </c:pt>
                <c:pt idx="4">
                  <c:v>11.747323792795683</c:v>
                </c:pt>
                <c:pt idx="5">
                  <c:v>13.92495565520473</c:v>
                </c:pt>
                <c:pt idx="6">
                  <c:v>16.379614428763144</c:v>
                </c:pt>
                <c:pt idx="7">
                  <c:v>19.586715740986939</c:v>
                </c:pt>
                <c:pt idx="8">
                  <c:v>23.228739493210316</c:v>
                </c:pt>
                <c:pt idx="9">
                  <c:v>28.882274798321038</c:v>
                </c:pt>
                <c:pt idx="10">
                  <c:v>34.399006432167624</c:v>
                </c:pt>
                <c:pt idx="11">
                  <c:v>40.422436435795838</c:v>
                </c:pt>
                <c:pt idx="12">
                  <c:v>45.825395225853583</c:v>
                </c:pt>
                <c:pt idx="13">
                  <c:v>52.501750775106906</c:v>
                </c:pt>
                <c:pt idx="14">
                  <c:v>58.321951959995303</c:v>
                </c:pt>
                <c:pt idx="15">
                  <c:v>64.700533476847809</c:v>
                </c:pt>
                <c:pt idx="16">
                  <c:v>69.330381374015985</c:v>
                </c:pt>
                <c:pt idx="17">
                  <c:v>75.0792344763953</c:v>
                </c:pt>
                <c:pt idx="18">
                  <c:v>80.376432983612816</c:v>
                </c:pt>
                <c:pt idx="19">
                  <c:v>82.502624743085633</c:v>
                </c:pt>
                <c:pt idx="20" formatCode="_(* #,##0.0000_);_(* \(#,##0.0000\);_(* &quot;-&quot;??_);_(@_)">
                  <c:v>85.626081184966665</c:v>
                </c:pt>
              </c:numCache>
            </c:numRef>
          </c:val>
        </c:ser>
        <c:ser>
          <c:idx val="1"/>
          <c:order val="1"/>
          <c:tx>
            <c:strRef>
              <c:f>Wealth_LUX!$B$55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Wealth_LUX!$D$52:$X$52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Wealth_LUX!$D$55:$X$55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-0.50094432490052077</c:v>
                </c:pt>
                <c:pt idx="2">
                  <c:v>1.238258101351164</c:v>
                </c:pt>
                <c:pt idx="3">
                  <c:v>1.1263075690476576</c:v>
                </c:pt>
                <c:pt idx="4">
                  <c:v>1.1525982502026411</c:v>
                </c:pt>
                <c:pt idx="5">
                  <c:v>-0.18992251022214024</c:v>
                </c:pt>
                <c:pt idx="6">
                  <c:v>0.24352984442490566</c:v>
                </c:pt>
                <c:pt idx="7">
                  <c:v>1.2615541206233427</c:v>
                </c:pt>
                <c:pt idx="8">
                  <c:v>2.5175280065780514</c:v>
                </c:pt>
                <c:pt idx="9">
                  <c:v>2.0804211611134438</c:v>
                </c:pt>
                <c:pt idx="10">
                  <c:v>3.8314746044207926</c:v>
                </c:pt>
                <c:pt idx="11">
                  <c:v>2.8701431510314013</c:v>
                </c:pt>
                <c:pt idx="12">
                  <c:v>4.8956475007729372</c:v>
                </c:pt>
                <c:pt idx="13">
                  <c:v>5.7202820349522732</c:v>
                </c:pt>
                <c:pt idx="14">
                  <c:v>7.2925726345661523</c:v>
                </c:pt>
                <c:pt idx="15">
                  <c:v>8.8681288669955727</c:v>
                </c:pt>
                <c:pt idx="16">
                  <c:v>10.443295148757992</c:v>
                </c:pt>
                <c:pt idx="17">
                  <c:v>11.034404273246533</c:v>
                </c:pt>
                <c:pt idx="18">
                  <c:v>12.310983655586094</c:v>
                </c:pt>
                <c:pt idx="19">
                  <c:v>15.400261062540777</c:v>
                </c:pt>
                <c:pt idx="20">
                  <c:v>16.631252241334082</c:v>
                </c:pt>
              </c:numCache>
            </c:numRef>
          </c:val>
        </c:ser>
        <c:ser>
          <c:idx val="2"/>
          <c:order val="2"/>
          <c:tx>
            <c:strRef>
              <c:f>Wealth_LUX!$B$56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Wealth_LUX!$D$52:$X$52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Wealth_LUX!$D$56:$X$56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0.97699511080637791</c:v>
                </c:pt>
                <c:pt idx="2">
                  <c:v>1.8027153471746216</c:v>
                </c:pt>
                <c:pt idx="3">
                  <c:v>2.5095783645961323</c:v>
                </c:pt>
                <c:pt idx="4">
                  <c:v>3.1398965562225101</c:v>
                </c:pt>
                <c:pt idx="5">
                  <c:v>3.7291330157525948</c:v>
                </c:pt>
                <c:pt idx="6">
                  <c:v>4.2674955157510963</c:v>
                </c:pt>
                <c:pt idx="7">
                  <c:v>4.7600845173748629</c:v>
                </c:pt>
                <c:pt idx="8">
                  <c:v>5.267783883374233</c:v>
                </c:pt>
                <c:pt idx="9">
                  <c:v>5.8665429948262959</c:v>
                </c:pt>
                <c:pt idx="10">
                  <c:v>6.5953314527534834</c:v>
                </c:pt>
                <c:pt idx="11">
                  <c:v>5.6208348172416489</c:v>
                </c:pt>
                <c:pt idx="12">
                  <c:v>4.8164239903429218</c:v>
                </c:pt>
                <c:pt idx="13">
                  <c:v>4.0043632425753151</c:v>
                </c:pt>
                <c:pt idx="14">
                  <c:v>2.9552959708199156</c:v>
                </c:pt>
                <c:pt idx="15">
                  <c:v>1.5345846313319367</c:v>
                </c:pt>
                <c:pt idx="16">
                  <c:v>-0.29488109674463692</c:v>
                </c:pt>
                <c:pt idx="17">
                  <c:v>-2.4176133355523044</c:v>
                </c:pt>
                <c:pt idx="18">
                  <c:v>-4.636155705150613</c:v>
                </c:pt>
                <c:pt idx="19">
                  <c:v>-6.7165273287736582</c:v>
                </c:pt>
                <c:pt idx="20">
                  <c:v>-8.5200700570481018</c:v>
                </c:pt>
              </c:numCache>
            </c:numRef>
          </c:val>
        </c:ser>
        <c:ser>
          <c:idx val="4"/>
          <c:order val="3"/>
          <c:tx>
            <c:strRef>
              <c:f>Wealth_LUX!$B$53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Wealth_LUX!$D$52:$X$52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Wealth_LUX!$D$53:$X$53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0.61137605453436272</c:v>
                </c:pt>
                <c:pt idx="2">
                  <c:v>2.4076284451792551</c:v>
                </c:pt>
                <c:pt idx="3">
                  <c:v>3.1688256942155935</c:v>
                </c:pt>
                <c:pt idx="4">
                  <c:v>3.9447657384002577</c:v>
                </c:pt>
                <c:pt idx="5">
                  <c:v>3.5372022860364227</c:v>
                </c:pt>
                <c:pt idx="6">
                  <c:v>4.5017672195024394</c:v>
                </c:pt>
                <c:pt idx="7">
                  <c:v>6.0913739282553392</c:v>
                </c:pt>
                <c:pt idx="8">
                  <c:v>7.9693607599326199</c:v>
                </c:pt>
                <c:pt idx="9">
                  <c:v>9.1367936838493655</c:v>
                </c:pt>
                <c:pt idx="10">
                  <c:v>11.870415805734357</c:v>
                </c:pt>
                <c:pt idx="11">
                  <c:v>12.742329824027166</c:v>
                </c:pt>
                <c:pt idx="12">
                  <c:v>15.63820362893582</c:v>
                </c:pt>
                <c:pt idx="13">
                  <c:v>17.989438323266782</c:v>
                </c:pt>
                <c:pt idx="14">
                  <c:v>20.661759173503857</c:v>
                </c:pt>
                <c:pt idx="15">
                  <c:v>23.480912675109479</c:v>
                </c:pt>
                <c:pt idx="16">
                  <c:v>25.838453949739069</c:v>
                </c:pt>
                <c:pt idx="17">
                  <c:v>27.76787422789555</c:v>
                </c:pt>
                <c:pt idx="18">
                  <c:v>30.079846756783233</c:v>
                </c:pt>
                <c:pt idx="19">
                  <c:v>32.886880914870773</c:v>
                </c:pt>
                <c:pt idx="20">
                  <c:v>34.597304058700388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Wealth_LUX!$D$64:$X$64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7.3683595340123142</c:v>
                </c:pt>
                <c:pt idx="2">
                  <c:v>7.9168815947350923</c:v>
                </c:pt>
                <c:pt idx="3">
                  <c:v>10.917088582857627</c:v>
                </c:pt>
                <c:pt idx="4">
                  <c:v>13.543044530098513</c:v>
                </c:pt>
                <c:pt idx="5">
                  <c:v>13.55325250609194</c:v>
                </c:pt>
                <c:pt idx="6">
                  <c:v>13.643674848156785</c:v>
                </c:pt>
                <c:pt idx="7">
                  <c:v>18.676808331116533</c:v>
                </c:pt>
                <c:pt idx="8">
                  <c:v>24.636869645359184</c:v>
                </c:pt>
                <c:pt idx="9">
                  <c:v>33.423074885796922</c:v>
                </c:pt>
                <c:pt idx="10">
                  <c:v>43.080372237696096</c:v>
                </c:pt>
                <c:pt idx="11">
                  <c:v>45.340916090546266</c:v>
                </c:pt>
                <c:pt idx="12">
                  <c:v>50.154633477947506</c:v>
                </c:pt>
                <c:pt idx="13">
                  <c:v>51.297670411778086</c:v>
                </c:pt>
                <c:pt idx="14">
                  <c:v>56.358994215681911</c:v>
                </c:pt>
                <c:pt idx="15">
                  <c:v>62.574195250460996</c:v>
                </c:pt>
                <c:pt idx="16">
                  <c:v>67.582738506145915</c:v>
                </c:pt>
                <c:pt idx="17">
                  <c:v>74.903221042301695</c:v>
                </c:pt>
                <c:pt idx="18">
                  <c:v>72.215094603817946</c:v>
                </c:pt>
                <c:pt idx="19">
                  <c:v>59.531706021819872</c:v>
                </c:pt>
                <c:pt idx="20">
                  <c:v>60.637087108975528</c:v>
                </c:pt>
              </c:numCache>
            </c:numRef>
          </c:val>
        </c:ser>
        <c:marker val="1"/>
        <c:axId val="75906048"/>
        <c:axId val="75916032"/>
      </c:lineChart>
      <c:catAx>
        <c:axId val="759060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916032"/>
        <c:crosses val="autoZero"/>
        <c:auto val="1"/>
        <c:lblAlgn val="ctr"/>
        <c:lblOffset val="100"/>
      </c:catAx>
      <c:valAx>
        <c:axId val="759160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90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Wealth_LUX!$B$40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Wealth_LUX!$D$38:$X$38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Wealth_LUX!$D$40:$X$40</c:f>
              <c:numCache>
                <c:formatCode>_(* #,##0_);_(* \(#,##0\);_(* "-"??_);_(@_)</c:formatCode>
                <c:ptCount val="21"/>
                <c:pt idx="0">
                  <c:v>122588.15835199214</c:v>
                </c:pt>
                <c:pt idx="1">
                  <c:v>127129.79897525872</c:v>
                </c:pt>
                <c:pt idx="2">
                  <c:v>129552.61710073192</c:v>
                </c:pt>
                <c:pt idx="3">
                  <c:v>133471.60845001898</c:v>
                </c:pt>
                <c:pt idx="4">
                  <c:v>136988.98624522577</c:v>
                </c:pt>
                <c:pt idx="5">
                  <c:v>139658.5050410392</c:v>
                </c:pt>
                <c:pt idx="6">
                  <c:v>142667.62602537006</c:v>
                </c:pt>
                <c:pt idx="7">
                  <c:v>146599.15246050779</c:v>
                </c:pt>
                <c:pt idx="8">
                  <c:v>151063.84230510055</c:v>
                </c:pt>
                <c:pt idx="9">
                  <c:v>157994.40711741545</c:v>
                </c:pt>
                <c:pt idx="10">
                  <c:v>164757.26682856976</c:v>
                </c:pt>
                <c:pt idx="11">
                  <c:v>172141.27873963892</c:v>
                </c:pt>
                <c:pt idx="12">
                  <c:v>178764.66641688778</c:v>
                </c:pt>
                <c:pt idx="13">
                  <c:v>186949.08772974845</c:v>
                </c:pt>
                <c:pt idx="14">
                  <c:v>194083.96517468395</c:v>
                </c:pt>
                <c:pt idx="15">
                  <c:v>201903.35078517403</c:v>
                </c:pt>
                <c:pt idx="16">
                  <c:v>207578.99605681092</c:v>
                </c:pt>
                <c:pt idx="17">
                  <c:v>214626.40920137911</c:v>
                </c:pt>
                <c:pt idx="18">
                  <c:v>221120.14729562626</c:v>
                </c:pt>
                <c:pt idx="19">
                  <c:v>223726.60661659579</c:v>
                </c:pt>
                <c:pt idx="20">
                  <c:v>227555.59434562441</c:v>
                </c:pt>
              </c:numCache>
            </c:numRef>
          </c:val>
        </c:ser>
        <c:ser>
          <c:idx val="1"/>
          <c:order val="1"/>
          <c:tx>
            <c:strRef>
              <c:f>Wealth_LUX!$B$41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Wealth_LUX!$D$38:$X$38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Wealth_LUX!$D$41:$X$41</c:f>
              <c:numCache>
                <c:formatCode>General</c:formatCode>
                <c:ptCount val="21"/>
                <c:pt idx="0">
                  <c:v>341798.68442964397</c:v>
                </c:pt>
                <c:pt idx="1">
                  <c:v>340086.46331740904</c:v>
                </c:pt>
                <c:pt idx="2">
                  <c:v>346031.03432990576</c:v>
                </c:pt>
                <c:pt idx="3">
                  <c:v>345648.38888328039</c:v>
                </c:pt>
                <c:pt idx="4">
                  <c:v>345738.2500855957</c:v>
                </c:pt>
                <c:pt idx="5">
                  <c:v>341149.53178826894</c:v>
                </c:pt>
                <c:pt idx="6">
                  <c:v>342631.06623408187</c:v>
                </c:pt>
                <c:pt idx="7">
                  <c:v>346110.65981730248</c:v>
                </c:pt>
                <c:pt idx="8">
                  <c:v>350403.56203627557</c:v>
                </c:pt>
                <c:pt idx="9">
                  <c:v>348909.53658892564</c:v>
                </c:pt>
                <c:pt idx="10">
                  <c:v>354894.61422181013</c:v>
                </c:pt>
                <c:pt idx="11">
                  <c:v>351608.79596111679</c:v>
                </c:pt>
                <c:pt idx="12">
                  <c:v>358531.94318159862</c:v>
                </c:pt>
                <c:pt idx="13">
                  <c:v>361350.53317077609</c:v>
                </c:pt>
                <c:pt idx="14">
                  <c:v>366724.6017556673</c:v>
                </c:pt>
                <c:pt idx="15">
                  <c:v>372109.83223056031</c:v>
                </c:pt>
                <c:pt idx="16">
                  <c:v>377493.72985920362</c:v>
                </c:pt>
                <c:pt idx="17">
                  <c:v>379514.13307024905</c:v>
                </c:pt>
                <c:pt idx="18">
                  <c:v>383877.46460478572</c:v>
                </c:pt>
                <c:pt idx="19">
                  <c:v>394436.57414013904</c:v>
                </c:pt>
                <c:pt idx="20">
                  <c:v>398644.08579469955</c:v>
                </c:pt>
              </c:numCache>
            </c:numRef>
          </c:val>
        </c:ser>
        <c:ser>
          <c:idx val="2"/>
          <c:order val="2"/>
          <c:tx>
            <c:strRef>
              <c:f>Wealth_LUX!$B$42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Wealth_LUX!$D$38:$X$38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Wealth_LUX!$D$42:$X$42</c:f>
              <c:numCache>
                <c:formatCode>_(* #,##0_);_(* \(#,##0\);_(* "-"??_);_(@_)</c:formatCode>
                <c:ptCount val="21"/>
                <c:pt idx="0">
                  <c:v>2661.3618673663996</c:v>
                </c:pt>
                <c:pt idx="1">
                  <c:v>2687.3632426914346</c:v>
                </c:pt>
                <c:pt idx="2">
                  <c:v>2709.3386461932669</c:v>
                </c:pt>
                <c:pt idx="3">
                  <c:v>2728.1508289934382</c:v>
                </c:pt>
                <c:pt idx="4">
                  <c:v>2744.9258769884564</c:v>
                </c:pt>
                <c:pt idx="5">
                  <c:v>2760.6075914310095</c:v>
                </c:pt>
                <c:pt idx="6">
                  <c:v>2774.9353657141701</c:v>
                </c:pt>
                <c:pt idx="7">
                  <c:v>2788.044941566226</c:v>
                </c:pt>
                <c:pt idx="8">
                  <c:v>2801.5566588937941</c:v>
                </c:pt>
                <c:pt idx="9">
                  <c:v>2817.4918055633611</c:v>
                </c:pt>
                <c:pt idx="10">
                  <c:v>2836.887503676403</c:v>
                </c:pt>
                <c:pt idx="11">
                  <c:v>2810.9526218201227</c:v>
                </c:pt>
                <c:pt idx="12">
                  <c:v>2789.5443388160734</c:v>
                </c:pt>
                <c:pt idx="13">
                  <c:v>2767.9324637351356</c:v>
                </c:pt>
                <c:pt idx="14">
                  <c:v>2740.0129874016166</c:v>
                </c:pt>
                <c:pt idx="15">
                  <c:v>2702.2027175671328</c:v>
                </c:pt>
                <c:pt idx="16">
                  <c:v>2653.514014303566</c:v>
                </c:pt>
                <c:pt idx="17">
                  <c:v>2597.0204279536456</c:v>
                </c:pt>
                <c:pt idx="18">
                  <c:v>2537.9769873177893</c:v>
                </c:pt>
                <c:pt idx="19">
                  <c:v>2482.6107702271743</c:v>
                </c:pt>
                <c:pt idx="20">
                  <c:v>2434.6119717952188</c:v>
                </c:pt>
              </c:numCache>
            </c:numRef>
          </c:val>
        </c:ser>
        <c:overlap val="100"/>
        <c:axId val="78521856"/>
        <c:axId val="78523392"/>
      </c:barChart>
      <c:catAx>
        <c:axId val="7852185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523392"/>
        <c:crosses val="autoZero"/>
        <c:auto val="1"/>
        <c:lblAlgn val="ctr"/>
        <c:lblOffset val="100"/>
      </c:catAx>
      <c:valAx>
        <c:axId val="785233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52185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Wealth_LUX!$B$67:$B$69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Wealth_LUX!$C$67:$C$69</c:f>
              <c:numCache>
                <c:formatCode>_(* #,##0_);_(* \(#,##0\);_(* "-"??_);_(@_)</c:formatCode>
                <c:ptCount val="3"/>
                <c:pt idx="0">
                  <c:v>31.694399487415797</c:v>
                </c:pt>
                <c:pt idx="1">
                  <c:v>67.791682918611002</c:v>
                </c:pt>
                <c:pt idx="2">
                  <c:v>0.51391759397319092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Wealth_LUX!$B$72:$B$75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Wealth_LUX!$C$72:$C$75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178050451817.31598</v>
      </c>
      <c r="E7" s="13">
        <f t="shared" ref="E7:X7" si="0">+E8+E9+E10</f>
        <v>181267673068.39246</v>
      </c>
      <c r="F7" s="13">
        <f t="shared" si="0"/>
        <v>186906378076.24387</v>
      </c>
      <c r="G7" s="13">
        <f t="shared" si="0"/>
        <v>190898117490.78894</v>
      </c>
      <c r="H7" s="13">
        <f t="shared" si="0"/>
        <v>195064656663.74683</v>
      </c>
      <c r="I7" s="13">
        <f t="shared" si="0"/>
        <v>197064861111.62848</v>
      </c>
      <c r="J7" s="13">
        <f t="shared" si="0"/>
        <v>201758411966.80826</v>
      </c>
      <c r="K7" s="13">
        <f t="shared" si="0"/>
        <v>207789503914.23163</v>
      </c>
      <c r="L7" s="13">
        <f t="shared" si="0"/>
        <v>214423230520.69073</v>
      </c>
      <c r="M7" s="13">
        <f t="shared" si="0"/>
        <v>219511536203.20166</v>
      </c>
      <c r="N7" s="13">
        <f t="shared" si="0"/>
        <v>227539156306.37451</v>
      </c>
      <c r="O7" s="13">
        <f t="shared" si="0"/>
        <v>231428310557.51801</v>
      </c>
      <c r="P7" s="13">
        <f t="shared" si="0"/>
        <v>239194436028.06039</v>
      </c>
      <c r="Q7" s="13">
        <f t="shared" si="0"/>
        <v>245963491768.60367</v>
      </c>
      <c r="R7" s="13">
        <f t="shared" si="0"/>
        <v>254097292101.95581</v>
      </c>
      <c r="S7" s="13">
        <f t="shared" si="0"/>
        <v>263672544211.10822</v>
      </c>
      <c r="T7" s="13">
        <f t="shared" si="0"/>
        <v>273637109144.19714</v>
      </c>
      <c r="U7" s="13">
        <f t="shared" si="0"/>
        <v>283876412902.06879</v>
      </c>
      <c r="V7" s="13">
        <f t="shared" si="0"/>
        <v>295736781494.35791</v>
      </c>
      <c r="W7" s="13">
        <f t="shared" si="0"/>
        <v>308856309758.10278</v>
      </c>
      <c r="X7" s="13">
        <f t="shared" si="0"/>
        <v>318999214263.71069</v>
      </c>
    </row>
    <row r="8" spans="1:24" s="22" customFormat="1" ht="15.75">
      <c r="A8" s="19">
        <v>1</v>
      </c>
      <c r="B8" s="20" t="s">
        <v>5</v>
      </c>
      <c r="C8" s="20"/>
      <c r="D8" s="21">
        <v>46733670667.738205</v>
      </c>
      <c r="E8" s="21">
        <v>49040955603.70092</v>
      </c>
      <c r="F8" s="21">
        <v>50626312605.389824</v>
      </c>
      <c r="G8" s="21">
        <v>52878648364.120056</v>
      </c>
      <c r="H8" s="21">
        <v>55042722629.27668</v>
      </c>
      <c r="I8" s="21">
        <v>56913913291.334381</v>
      </c>
      <c r="J8" s="21">
        <v>58975515243.489395</v>
      </c>
      <c r="K8" s="21">
        <v>61477087580.076241</v>
      </c>
      <c r="L8" s="21">
        <v>64234762769.605629</v>
      </c>
      <c r="M8" s="21">
        <v>68040291425.114975</v>
      </c>
      <c r="N8" s="21">
        <v>71750306888.440674</v>
      </c>
      <c r="O8" s="21">
        <v>75657641277.579971</v>
      </c>
      <c r="P8" s="21">
        <v>79171652992.044098</v>
      </c>
      <c r="Q8" s="21">
        <v>83442855817.295929</v>
      </c>
      <c r="R8" s="21">
        <v>87510130889.682922</v>
      </c>
      <c r="S8" s="21">
        <v>92309606268.929214</v>
      </c>
      <c r="T8" s="21">
        <v>96645874458.1064</v>
      </c>
      <c r="U8" s="21">
        <v>102100787626.82484</v>
      </c>
      <c r="V8" s="21">
        <v>107637086420.71222</v>
      </c>
      <c r="W8" s="21">
        <v>111334637336.86288</v>
      </c>
      <c r="X8" s="21">
        <v>115472631239.49843</v>
      </c>
    </row>
    <row r="9" spans="1:24" s="22" customFormat="1" ht="15.75">
      <c r="A9" s="19">
        <v>2</v>
      </c>
      <c r="B9" s="20" t="s">
        <v>38</v>
      </c>
      <c r="C9" s="20"/>
      <c r="D9" s="21">
        <v>130302203471.69102</v>
      </c>
      <c r="E9" s="21">
        <v>131190053657.0071</v>
      </c>
      <c r="F9" s="21">
        <v>135221315533.37193</v>
      </c>
      <c r="G9" s="21">
        <v>136938633059.38911</v>
      </c>
      <c r="H9" s="21">
        <v>138919011837.39267</v>
      </c>
      <c r="I9" s="21">
        <v>139025939493.41895</v>
      </c>
      <c r="J9" s="21">
        <v>141635802266.64606</v>
      </c>
      <c r="K9" s="21">
        <v>145143235747.68488</v>
      </c>
      <c r="L9" s="21">
        <v>148997201034.81693</v>
      </c>
      <c r="M9" s="21">
        <v>150257891932.02084</v>
      </c>
      <c r="N9" s="21">
        <v>154553410442.07031</v>
      </c>
      <c r="O9" s="21">
        <v>154535230304.07449</v>
      </c>
      <c r="P9" s="21">
        <v>158787344060.15277</v>
      </c>
      <c r="Q9" s="21">
        <v>161285196975.44421</v>
      </c>
      <c r="R9" s="21">
        <v>165351722236.40936</v>
      </c>
      <c r="S9" s="21">
        <v>170127498966.31549</v>
      </c>
      <c r="T9" s="21">
        <v>175755795710.22723</v>
      </c>
      <c r="U9" s="21">
        <v>180540186299.38043</v>
      </c>
      <c r="V9" s="21">
        <v>186864256097.78217</v>
      </c>
      <c r="W9" s="21">
        <v>196286233445.3764</v>
      </c>
      <c r="X9" s="21">
        <v>202291144048.34872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1014577677.8867557</v>
      </c>
      <c r="E10" s="21">
        <f t="shared" ref="E10:X10" si="1">+E13+E16+E19+E23</f>
        <v>1036663807.6844342</v>
      </c>
      <c r="F10" s="21">
        <f t="shared" si="1"/>
        <v>1058749937.4821126</v>
      </c>
      <c r="G10" s="21">
        <f t="shared" si="1"/>
        <v>1080836067.2797911</v>
      </c>
      <c r="H10" s="21">
        <f t="shared" si="1"/>
        <v>1102922197.0774696</v>
      </c>
      <c r="I10" s="21">
        <f t="shared" si="1"/>
        <v>1125008326.8751481</v>
      </c>
      <c r="J10" s="21">
        <f t="shared" si="1"/>
        <v>1147094456.6728265</v>
      </c>
      <c r="K10" s="21">
        <f t="shared" si="1"/>
        <v>1169180586.4705048</v>
      </c>
      <c r="L10" s="21">
        <f t="shared" si="1"/>
        <v>1191266716.2681835</v>
      </c>
      <c r="M10" s="21">
        <f t="shared" si="1"/>
        <v>1213352846.0658617</v>
      </c>
      <c r="N10" s="21">
        <f t="shared" si="1"/>
        <v>1235438975.8635404</v>
      </c>
      <c r="O10" s="21">
        <f t="shared" si="1"/>
        <v>1235438975.8635404</v>
      </c>
      <c r="P10" s="21">
        <f t="shared" si="1"/>
        <v>1235438975.8635404</v>
      </c>
      <c r="Q10" s="21">
        <f t="shared" si="1"/>
        <v>1235438975.8635404</v>
      </c>
      <c r="R10" s="21">
        <f t="shared" si="1"/>
        <v>1235438975.8635404</v>
      </c>
      <c r="S10" s="21">
        <f t="shared" si="1"/>
        <v>1235438975.8635404</v>
      </c>
      <c r="T10" s="21">
        <f t="shared" si="1"/>
        <v>1235438975.8635404</v>
      </c>
      <c r="U10" s="21">
        <f t="shared" si="1"/>
        <v>1235438975.8635404</v>
      </c>
      <c r="V10" s="21">
        <f t="shared" si="1"/>
        <v>1235438975.8635404</v>
      </c>
      <c r="W10" s="21">
        <f t="shared" si="1"/>
        <v>1235438975.8635404</v>
      </c>
      <c r="X10" s="21">
        <f t="shared" si="1"/>
        <v>1235438975.8635404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1014577677.8867557</v>
      </c>
      <c r="E11" s="38">
        <f t="shared" ref="E11:X11" si="2">+E13+E16</f>
        <v>1036663807.6844342</v>
      </c>
      <c r="F11" s="38">
        <f t="shared" si="2"/>
        <v>1058749937.4821126</v>
      </c>
      <c r="G11" s="38">
        <f t="shared" si="2"/>
        <v>1080836067.2797911</v>
      </c>
      <c r="H11" s="38">
        <f t="shared" si="2"/>
        <v>1102922197.0774696</v>
      </c>
      <c r="I11" s="38">
        <f t="shared" si="2"/>
        <v>1125008326.8751481</v>
      </c>
      <c r="J11" s="38">
        <f t="shared" si="2"/>
        <v>1147094456.6728265</v>
      </c>
      <c r="K11" s="38">
        <f t="shared" si="2"/>
        <v>1169180586.4705048</v>
      </c>
      <c r="L11" s="38">
        <f t="shared" si="2"/>
        <v>1191266716.2681835</v>
      </c>
      <c r="M11" s="38">
        <f t="shared" si="2"/>
        <v>1213352846.0658617</v>
      </c>
      <c r="N11" s="38">
        <f t="shared" si="2"/>
        <v>1235438975.8635404</v>
      </c>
      <c r="O11" s="38">
        <f t="shared" si="2"/>
        <v>1235438975.8635404</v>
      </c>
      <c r="P11" s="38">
        <f t="shared" si="2"/>
        <v>1235438975.8635404</v>
      </c>
      <c r="Q11" s="38">
        <f t="shared" si="2"/>
        <v>1235438975.8635404</v>
      </c>
      <c r="R11" s="38">
        <f t="shared" si="2"/>
        <v>1235438975.8635404</v>
      </c>
      <c r="S11" s="38">
        <f t="shared" si="2"/>
        <v>1235438975.8635404</v>
      </c>
      <c r="T11" s="38">
        <f t="shared" si="2"/>
        <v>1235438975.8635404</v>
      </c>
      <c r="U11" s="38">
        <f t="shared" si="2"/>
        <v>1235438975.8635404</v>
      </c>
      <c r="V11" s="38">
        <f t="shared" si="2"/>
        <v>1235438975.8635404</v>
      </c>
      <c r="W11" s="38">
        <f t="shared" si="2"/>
        <v>1235438975.8635404</v>
      </c>
      <c r="X11" s="38">
        <f t="shared" si="2"/>
        <v>1235438975.8635404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1014577677.8867557</v>
      </c>
      <c r="E16" s="13">
        <f t="shared" ref="E16:X16" si="5">+E17+E18</f>
        <v>1036663807.6844342</v>
      </c>
      <c r="F16" s="13">
        <f t="shared" si="5"/>
        <v>1058749937.4821126</v>
      </c>
      <c r="G16" s="13">
        <f t="shared" si="5"/>
        <v>1080836067.2797911</v>
      </c>
      <c r="H16" s="13">
        <f t="shared" si="5"/>
        <v>1102922197.0774696</v>
      </c>
      <c r="I16" s="13">
        <f t="shared" si="5"/>
        <v>1125008326.8751481</v>
      </c>
      <c r="J16" s="13">
        <f t="shared" si="5"/>
        <v>1147094456.6728265</v>
      </c>
      <c r="K16" s="13">
        <f t="shared" si="5"/>
        <v>1169180586.4705048</v>
      </c>
      <c r="L16" s="13">
        <f t="shared" si="5"/>
        <v>1191266716.2681835</v>
      </c>
      <c r="M16" s="13">
        <f t="shared" si="5"/>
        <v>1213352846.0658617</v>
      </c>
      <c r="N16" s="13">
        <f t="shared" si="5"/>
        <v>1235438975.8635404</v>
      </c>
      <c r="O16" s="13">
        <f t="shared" si="5"/>
        <v>1235438975.8635404</v>
      </c>
      <c r="P16" s="13">
        <f t="shared" si="5"/>
        <v>1235438975.8635404</v>
      </c>
      <c r="Q16" s="13">
        <f t="shared" si="5"/>
        <v>1235438975.8635404</v>
      </c>
      <c r="R16" s="13">
        <f t="shared" si="5"/>
        <v>1235438975.8635404</v>
      </c>
      <c r="S16" s="13">
        <f t="shared" si="5"/>
        <v>1235438975.8635404</v>
      </c>
      <c r="T16" s="13">
        <f t="shared" si="5"/>
        <v>1235438975.8635404</v>
      </c>
      <c r="U16" s="13">
        <f t="shared" si="5"/>
        <v>1235438975.8635404</v>
      </c>
      <c r="V16" s="13">
        <f t="shared" si="5"/>
        <v>1235438975.8635404</v>
      </c>
      <c r="W16" s="13">
        <f t="shared" si="5"/>
        <v>1235438975.8635404</v>
      </c>
      <c r="X16" s="13">
        <f t="shared" si="5"/>
        <v>1235438975.8635404</v>
      </c>
    </row>
    <row r="17" spans="1:24">
      <c r="A17" s="8" t="s">
        <v>45</v>
      </c>
      <c r="B17" s="2" t="s">
        <v>7</v>
      </c>
      <c r="C17" s="2"/>
      <c r="D17" s="14">
        <v>774132481.84148455</v>
      </c>
      <c r="E17" s="14">
        <v>795821354.35874045</v>
      </c>
      <c r="F17" s="14">
        <v>817510226.87599635</v>
      </c>
      <c r="G17" s="14">
        <v>839199099.39325213</v>
      </c>
      <c r="H17" s="14">
        <v>860887971.91050804</v>
      </c>
      <c r="I17" s="14">
        <v>882576844.42776382</v>
      </c>
      <c r="J17" s="14">
        <v>904265716.94501972</v>
      </c>
      <c r="K17" s="14">
        <v>925954589.46227539</v>
      </c>
      <c r="L17" s="14">
        <v>947643461.97953141</v>
      </c>
      <c r="M17" s="14">
        <v>969332334.49678707</v>
      </c>
      <c r="N17" s="14">
        <v>991021207.01404297</v>
      </c>
      <c r="O17" s="14">
        <v>991021207.01404297</v>
      </c>
      <c r="P17" s="14">
        <v>991021207.01404297</v>
      </c>
      <c r="Q17" s="14">
        <v>991021207.01404297</v>
      </c>
      <c r="R17" s="14">
        <v>991021207.01404297</v>
      </c>
      <c r="S17" s="14">
        <v>991021207.01404297</v>
      </c>
      <c r="T17" s="14">
        <v>991021207.01404297</v>
      </c>
      <c r="U17" s="14">
        <v>991021207.01404297</v>
      </c>
      <c r="V17" s="14">
        <v>991021207.01404297</v>
      </c>
      <c r="W17" s="14">
        <v>991021207.01404297</v>
      </c>
      <c r="X17" s="14">
        <v>991021207.01404297</v>
      </c>
    </row>
    <row r="18" spans="1:24">
      <c r="A18" s="8" t="s">
        <v>46</v>
      </c>
      <c r="B18" s="2" t="s">
        <v>62</v>
      </c>
      <c r="C18" s="2"/>
      <c r="D18" s="14">
        <v>240445196.0452711</v>
      </c>
      <c r="E18" s="14">
        <v>240842453.32569373</v>
      </c>
      <c r="F18" s="14">
        <v>241239710.60611632</v>
      </c>
      <c r="G18" s="14">
        <v>241636967.88653895</v>
      </c>
      <c r="H18" s="14">
        <v>242034225.16696155</v>
      </c>
      <c r="I18" s="14">
        <v>242431482.44738424</v>
      </c>
      <c r="J18" s="14">
        <v>242828739.72780687</v>
      </c>
      <c r="K18" s="14">
        <v>243225997.00822946</v>
      </c>
      <c r="L18" s="14">
        <v>243623254.28865209</v>
      </c>
      <c r="M18" s="14">
        <v>244020511.56907469</v>
      </c>
      <c r="N18" s="14">
        <v>244417768.84949735</v>
      </c>
      <c r="O18" s="14">
        <v>244417768.84949735</v>
      </c>
      <c r="P18" s="14">
        <v>244417768.84949735</v>
      </c>
      <c r="Q18" s="14">
        <v>244417768.84949735</v>
      </c>
      <c r="R18" s="14">
        <v>244417768.84949735</v>
      </c>
      <c r="S18" s="14">
        <v>244417768.84949735</v>
      </c>
      <c r="T18" s="14">
        <v>244417768.84949735</v>
      </c>
      <c r="U18" s="14">
        <v>244417768.84949735</v>
      </c>
      <c r="V18" s="14">
        <v>244417768.84949735</v>
      </c>
      <c r="W18" s="14">
        <v>244417768.84949735</v>
      </c>
      <c r="X18" s="14">
        <v>244417768.84949735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19315112858.77729</v>
      </c>
      <c r="E35" s="11">
        <v>20984748013.978008</v>
      </c>
      <c r="F35" s="11">
        <v>21366597560.065659</v>
      </c>
      <c r="G35" s="11">
        <v>22264133111.973339</v>
      </c>
      <c r="H35" s="11">
        <v>23114828100.283539</v>
      </c>
      <c r="I35" s="11">
        <v>23445878724.56847</v>
      </c>
      <c r="J35" s="11">
        <v>23801671392.329498</v>
      </c>
      <c r="K35" s="11">
        <v>25215266378.152512</v>
      </c>
      <c r="L35" s="11">
        <v>26851713674.575932</v>
      </c>
      <c r="M35" s="11">
        <v>29111948465.403172</v>
      </c>
      <c r="N35" s="11">
        <v>31570039297.617271</v>
      </c>
      <c r="O35" s="11">
        <v>32364696811.421181</v>
      </c>
      <c r="P35" s="11">
        <v>33693229866.189129</v>
      </c>
      <c r="Q35" s="11">
        <v>34214793811.86887</v>
      </c>
      <c r="R35" s="11">
        <v>35719668706.163254</v>
      </c>
      <c r="S35" s="11">
        <v>37659180221.85743</v>
      </c>
      <c r="T35" s="11">
        <v>39531661941.00383</v>
      </c>
      <c r="U35" s="11">
        <v>42156021489.329948</v>
      </c>
      <c r="V35" s="11">
        <v>42473760135.303192</v>
      </c>
      <c r="W35" s="11">
        <v>40223101029.69706</v>
      </c>
      <c r="X35" s="11">
        <v>41300303437.297913</v>
      </c>
    </row>
    <row r="36" spans="1:24" ht="15.75">
      <c r="A36" s="25">
        <v>5</v>
      </c>
      <c r="B36" s="9" t="s">
        <v>9</v>
      </c>
      <c r="C36" s="10"/>
      <c r="D36" s="11">
        <v>381225</v>
      </c>
      <c r="E36" s="11">
        <v>385754.99999999994</v>
      </c>
      <c r="F36" s="11">
        <v>390778.00000000006</v>
      </c>
      <c r="G36" s="11">
        <v>396178.99999999994</v>
      </c>
      <c r="H36" s="11">
        <v>401803.99999999994</v>
      </c>
      <c r="I36" s="11">
        <v>407522.00000000006</v>
      </c>
      <c r="J36" s="11">
        <v>413377</v>
      </c>
      <c r="K36" s="11">
        <v>419355</v>
      </c>
      <c r="L36" s="11">
        <v>425215.99999999994</v>
      </c>
      <c r="M36" s="11">
        <v>430650.00000000006</v>
      </c>
      <c r="N36" s="11">
        <v>435491</v>
      </c>
      <c r="O36" s="11">
        <v>439509.00000000006</v>
      </c>
      <c r="P36" s="11">
        <v>442882.00000000006</v>
      </c>
      <c r="Q36" s="11">
        <v>446340</v>
      </c>
      <c r="R36" s="11">
        <v>450888.00000000012</v>
      </c>
      <c r="S36" s="11">
        <v>457197</v>
      </c>
      <c r="T36" s="11">
        <v>465586.00000000012</v>
      </c>
      <c r="U36" s="11">
        <v>475713.99999999994</v>
      </c>
      <c r="V36" s="11">
        <v>486780.99999999988</v>
      </c>
      <c r="W36" s="11">
        <v>497637.00000000006</v>
      </c>
      <c r="X36" s="11">
        <v>507448.00000000006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467048.20464900252</v>
      </c>
      <c r="E39" s="11">
        <f t="shared" si="8"/>
        <v>469903.6255353592</v>
      </c>
      <c r="F39" s="11">
        <f t="shared" si="8"/>
        <v>478292.99007683096</v>
      </c>
      <c r="G39" s="11">
        <f t="shared" si="8"/>
        <v>481848.14816229272</v>
      </c>
      <c r="H39" s="11">
        <f t="shared" si="8"/>
        <v>485472.16220780992</v>
      </c>
      <c r="I39" s="11">
        <f t="shared" si="8"/>
        <v>483568.64442073915</v>
      </c>
      <c r="J39" s="11">
        <f t="shared" si="8"/>
        <v>488073.62762516603</v>
      </c>
      <c r="K39" s="11">
        <f t="shared" si="8"/>
        <v>495497.85721937648</v>
      </c>
      <c r="L39" s="11">
        <f t="shared" si="8"/>
        <v>504268.96100026992</v>
      </c>
      <c r="M39" s="11">
        <f t="shared" si="8"/>
        <v>509721.43551190442</v>
      </c>
      <c r="N39" s="11">
        <f t="shared" si="8"/>
        <v>522488.76855405624</v>
      </c>
      <c r="O39" s="11">
        <f t="shared" si="8"/>
        <v>526561.0273225758</v>
      </c>
      <c r="P39" s="11">
        <f t="shared" si="8"/>
        <v>540086.15393730241</v>
      </c>
      <c r="Q39" s="11">
        <f t="shared" si="8"/>
        <v>551067.55336425966</v>
      </c>
      <c r="R39" s="11">
        <f t="shared" si="8"/>
        <v>563548.57991775288</v>
      </c>
      <c r="S39" s="11">
        <f t="shared" si="8"/>
        <v>576715.3857333014</v>
      </c>
      <c r="T39" s="11">
        <f t="shared" si="8"/>
        <v>587726.23993031809</v>
      </c>
      <c r="U39" s="11">
        <f t="shared" si="8"/>
        <v>596737.56269958173</v>
      </c>
      <c r="V39" s="11">
        <f t="shared" si="8"/>
        <v>607535.5888877298</v>
      </c>
      <c r="W39" s="11">
        <f t="shared" si="8"/>
        <v>620645.79152696196</v>
      </c>
      <c r="X39" s="11">
        <f t="shared" si="8"/>
        <v>628634.29211211915</v>
      </c>
    </row>
    <row r="40" spans="1:24" ht="15.75">
      <c r="B40" s="20" t="s">
        <v>5</v>
      </c>
      <c r="C40" s="7"/>
      <c r="D40" s="11">
        <f t="shared" ref="D40:X40" si="9">+D8/D36</f>
        <v>122588.15835199214</v>
      </c>
      <c r="E40" s="11">
        <f t="shared" si="9"/>
        <v>127129.79897525872</v>
      </c>
      <c r="F40" s="11">
        <f t="shared" si="9"/>
        <v>129552.61710073192</v>
      </c>
      <c r="G40" s="11">
        <f t="shared" si="9"/>
        <v>133471.60845001898</v>
      </c>
      <c r="H40" s="11">
        <f t="shared" si="9"/>
        <v>136988.98624522577</v>
      </c>
      <c r="I40" s="11">
        <f t="shared" si="9"/>
        <v>139658.5050410392</v>
      </c>
      <c r="J40" s="11">
        <f t="shared" si="9"/>
        <v>142667.62602537006</v>
      </c>
      <c r="K40" s="11">
        <f t="shared" si="9"/>
        <v>146599.15246050779</v>
      </c>
      <c r="L40" s="11">
        <f t="shared" si="9"/>
        <v>151063.84230510055</v>
      </c>
      <c r="M40" s="11">
        <f t="shared" si="9"/>
        <v>157994.40711741545</v>
      </c>
      <c r="N40" s="11">
        <f t="shared" si="9"/>
        <v>164757.26682856976</v>
      </c>
      <c r="O40" s="11">
        <f t="shared" si="9"/>
        <v>172141.27873963892</v>
      </c>
      <c r="P40" s="11">
        <f t="shared" si="9"/>
        <v>178764.66641688778</v>
      </c>
      <c r="Q40" s="11">
        <f t="shared" si="9"/>
        <v>186949.08772974845</v>
      </c>
      <c r="R40" s="11">
        <f t="shared" si="9"/>
        <v>194083.96517468395</v>
      </c>
      <c r="S40" s="11">
        <f t="shared" si="9"/>
        <v>201903.35078517403</v>
      </c>
      <c r="T40" s="11">
        <f t="shared" si="9"/>
        <v>207578.99605681092</v>
      </c>
      <c r="U40" s="11">
        <f t="shared" si="9"/>
        <v>214626.40920137911</v>
      </c>
      <c r="V40" s="11">
        <f t="shared" si="9"/>
        <v>221120.14729562626</v>
      </c>
      <c r="W40" s="11">
        <f t="shared" si="9"/>
        <v>223726.60661659579</v>
      </c>
      <c r="X40" s="11">
        <f t="shared" si="9"/>
        <v>227555.59434562441</v>
      </c>
    </row>
    <row r="41" spans="1:24" ht="15.75">
      <c r="B41" s="20" t="s">
        <v>38</v>
      </c>
      <c r="C41" s="7"/>
      <c r="D41" s="37">
        <f>+D9/D36</f>
        <v>341798.68442964397</v>
      </c>
      <c r="E41" s="37">
        <f t="shared" ref="E41:X41" si="10">+E9/E36</f>
        <v>340086.46331740904</v>
      </c>
      <c r="F41" s="37">
        <f t="shared" si="10"/>
        <v>346031.03432990576</v>
      </c>
      <c r="G41" s="37">
        <f t="shared" si="10"/>
        <v>345648.38888328039</v>
      </c>
      <c r="H41" s="37">
        <f t="shared" si="10"/>
        <v>345738.2500855957</v>
      </c>
      <c r="I41" s="37">
        <f t="shared" si="10"/>
        <v>341149.53178826894</v>
      </c>
      <c r="J41" s="37">
        <f t="shared" si="10"/>
        <v>342631.06623408187</v>
      </c>
      <c r="K41" s="37">
        <f t="shared" si="10"/>
        <v>346110.65981730248</v>
      </c>
      <c r="L41" s="37">
        <f t="shared" si="10"/>
        <v>350403.56203627557</v>
      </c>
      <c r="M41" s="37">
        <f t="shared" si="10"/>
        <v>348909.53658892564</v>
      </c>
      <c r="N41" s="37">
        <f t="shared" si="10"/>
        <v>354894.61422181013</v>
      </c>
      <c r="O41" s="37">
        <f t="shared" si="10"/>
        <v>351608.79596111679</v>
      </c>
      <c r="P41" s="37">
        <f t="shared" si="10"/>
        <v>358531.94318159862</v>
      </c>
      <c r="Q41" s="37">
        <f t="shared" si="10"/>
        <v>361350.53317077609</v>
      </c>
      <c r="R41" s="37">
        <f t="shared" si="10"/>
        <v>366724.6017556673</v>
      </c>
      <c r="S41" s="37">
        <f t="shared" si="10"/>
        <v>372109.83223056031</v>
      </c>
      <c r="T41" s="37">
        <f t="shared" si="10"/>
        <v>377493.72985920362</v>
      </c>
      <c r="U41" s="37">
        <f t="shared" si="10"/>
        <v>379514.13307024905</v>
      </c>
      <c r="V41" s="37">
        <f t="shared" si="10"/>
        <v>383877.46460478572</v>
      </c>
      <c r="W41" s="37">
        <f t="shared" si="10"/>
        <v>394436.57414013904</v>
      </c>
      <c r="X41" s="37">
        <f t="shared" si="10"/>
        <v>398644.08579469955</v>
      </c>
    </row>
    <row r="42" spans="1:24" ht="15.75">
      <c r="B42" s="20" t="s">
        <v>10</v>
      </c>
      <c r="C42" s="9"/>
      <c r="D42" s="11">
        <f t="shared" ref="D42:X42" si="11">+D10/D36</f>
        <v>2661.3618673663996</v>
      </c>
      <c r="E42" s="11">
        <f t="shared" si="11"/>
        <v>2687.3632426914346</v>
      </c>
      <c r="F42" s="11">
        <f t="shared" si="11"/>
        <v>2709.3386461932669</v>
      </c>
      <c r="G42" s="11">
        <f t="shared" si="11"/>
        <v>2728.1508289934382</v>
      </c>
      <c r="H42" s="11">
        <f t="shared" si="11"/>
        <v>2744.9258769884564</v>
      </c>
      <c r="I42" s="11">
        <f t="shared" si="11"/>
        <v>2760.6075914310095</v>
      </c>
      <c r="J42" s="11">
        <f t="shared" si="11"/>
        <v>2774.9353657141701</v>
      </c>
      <c r="K42" s="11">
        <f t="shared" si="11"/>
        <v>2788.044941566226</v>
      </c>
      <c r="L42" s="11">
        <f t="shared" si="11"/>
        <v>2801.5566588937941</v>
      </c>
      <c r="M42" s="11">
        <f t="shared" si="11"/>
        <v>2817.4918055633611</v>
      </c>
      <c r="N42" s="11">
        <f t="shared" si="11"/>
        <v>2836.887503676403</v>
      </c>
      <c r="O42" s="11">
        <f t="shared" si="11"/>
        <v>2810.9526218201227</v>
      </c>
      <c r="P42" s="11">
        <f t="shared" si="11"/>
        <v>2789.5443388160734</v>
      </c>
      <c r="Q42" s="11">
        <f t="shared" si="11"/>
        <v>2767.9324637351356</v>
      </c>
      <c r="R42" s="11">
        <f t="shared" si="11"/>
        <v>2740.0129874016166</v>
      </c>
      <c r="S42" s="11">
        <f t="shared" si="11"/>
        <v>2702.2027175671328</v>
      </c>
      <c r="T42" s="11">
        <f t="shared" si="11"/>
        <v>2653.514014303566</v>
      </c>
      <c r="U42" s="11">
        <f t="shared" si="11"/>
        <v>2597.0204279536456</v>
      </c>
      <c r="V42" s="11">
        <f t="shared" si="11"/>
        <v>2537.9769873177893</v>
      </c>
      <c r="W42" s="11">
        <f t="shared" si="11"/>
        <v>2482.6107702271743</v>
      </c>
      <c r="X42" s="11">
        <f t="shared" si="11"/>
        <v>2434.6119717952188</v>
      </c>
    </row>
    <row r="43" spans="1:24" ht="15.75">
      <c r="B43" s="26" t="s">
        <v>32</v>
      </c>
      <c r="C43" s="9"/>
      <c r="D43" s="11">
        <f t="shared" ref="D43:X43" si="12">+D11/D36</f>
        <v>2661.3618673663996</v>
      </c>
      <c r="E43" s="11">
        <f t="shared" si="12"/>
        <v>2687.3632426914346</v>
      </c>
      <c r="F43" s="11">
        <f t="shared" si="12"/>
        <v>2709.3386461932669</v>
      </c>
      <c r="G43" s="11">
        <f t="shared" si="12"/>
        <v>2728.1508289934382</v>
      </c>
      <c r="H43" s="11">
        <f t="shared" si="12"/>
        <v>2744.9258769884564</v>
      </c>
      <c r="I43" s="11">
        <f t="shared" si="12"/>
        <v>2760.6075914310095</v>
      </c>
      <c r="J43" s="11">
        <f t="shared" si="12"/>
        <v>2774.9353657141701</v>
      </c>
      <c r="K43" s="11">
        <f t="shared" si="12"/>
        <v>2788.044941566226</v>
      </c>
      <c r="L43" s="11">
        <f t="shared" si="12"/>
        <v>2801.5566588937941</v>
      </c>
      <c r="M43" s="11">
        <f t="shared" si="12"/>
        <v>2817.4918055633611</v>
      </c>
      <c r="N43" s="11">
        <f t="shared" si="12"/>
        <v>2836.887503676403</v>
      </c>
      <c r="O43" s="11">
        <f t="shared" si="12"/>
        <v>2810.9526218201227</v>
      </c>
      <c r="P43" s="11">
        <f t="shared" si="12"/>
        <v>2789.5443388160734</v>
      </c>
      <c r="Q43" s="11">
        <f t="shared" si="12"/>
        <v>2767.9324637351356</v>
      </c>
      <c r="R43" s="11">
        <f t="shared" si="12"/>
        <v>2740.0129874016166</v>
      </c>
      <c r="S43" s="11">
        <f t="shared" si="12"/>
        <v>2702.2027175671328</v>
      </c>
      <c r="T43" s="11">
        <f t="shared" si="12"/>
        <v>2653.514014303566</v>
      </c>
      <c r="U43" s="11">
        <f t="shared" si="12"/>
        <v>2597.0204279536456</v>
      </c>
      <c r="V43" s="11">
        <f t="shared" si="12"/>
        <v>2537.9769873177893</v>
      </c>
      <c r="W43" s="11">
        <f t="shared" si="12"/>
        <v>2482.6107702271743</v>
      </c>
      <c r="X43" s="11">
        <f t="shared" si="12"/>
        <v>2434.6119717952188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2661.3618673663996</v>
      </c>
      <c r="E46" s="11">
        <f t="shared" si="15"/>
        <v>2687.3632426914346</v>
      </c>
      <c r="F46" s="11">
        <f t="shared" si="15"/>
        <v>2709.3386461932669</v>
      </c>
      <c r="G46" s="11">
        <f t="shared" si="15"/>
        <v>2728.1508289934382</v>
      </c>
      <c r="H46" s="11">
        <f t="shared" si="15"/>
        <v>2744.9258769884564</v>
      </c>
      <c r="I46" s="11">
        <f t="shared" si="15"/>
        <v>2760.6075914310095</v>
      </c>
      <c r="J46" s="11">
        <f t="shared" si="15"/>
        <v>2774.9353657141701</v>
      </c>
      <c r="K46" s="11">
        <f t="shared" si="15"/>
        <v>2788.044941566226</v>
      </c>
      <c r="L46" s="11">
        <f t="shared" si="15"/>
        <v>2801.5566588937941</v>
      </c>
      <c r="M46" s="11">
        <f t="shared" si="15"/>
        <v>2817.4918055633611</v>
      </c>
      <c r="N46" s="11">
        <f t="shared" si="15"/>
        <v>2836.887503676403</v>
      </c>
      <c r="O46" s="11">
        <f t="shared" si="15"/>
        <v>2810.9526218201227</v>
      </c>
      <c r="P46" s="11">
        <f t="shared" si="15"/>
        <v>2789.5443388160734</v>
      </c>
      <c r="Q46" s="11">
        <f t="shared" si="15"/>
        <v>2767.9324637351356</v>
      </c>
      <c r="R46" s="11">
        <f t="shared" si="15"/>
        <v>2740.0129874016166</v>
      </c>
      <c r="S46" s="11">
        <f t="shared" si="15"/>
        <v>2702.2027175671328</v>
      </c>
      <c r="T46" s="11">
        <f t="shared" si="15"/>
        <v>2653.514014303566</v>
      </c>
      <c r="U46" s="11">
        <f t="shared" si="15"/>
        <v>2597.0204279536456</v>
      </c>
      <c r="V46" s="11">
        <f t="shared" si="15"/>
        <v>2537.9769873177893</v>
      </c>
      <c r="W46" s="11">
        <f t="shared" si="15"/>
        <v>2482.6107702271743</v>
      </c>
      <c r="X46" s="11">
        <f t="shared" si="15"/>
        <v>2434.6119717952188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50665.913459970594</v>
      </c>
      <c r="E50" s="11">
        <f t="shared" ref="E50:X50" si="18">+E35/E36</f>
        <v>54399.160124892769</v>
      </c>
      <c r="F50" s="11">
        <f t="shared" si="18"/>
        <v>54677.073837487413</v>
      </c>
      <c r="G50" s="11">
        <f t="shared" si="18"/>
        <v>56197.156113709563</v>
      </c>
      <c r="H50" s="11">
        <f t="shared" si="18"/>
        <v>57527.620681435583</v>
      </c>
      <c r="I50" s="11">
        <f t="shared" si="18"/>
        <v>57532.792645718429</v>
      </c>
      <c r="J50" s="11">
        <f t="shared" si="18"/>
        <v>57578.605951297483</v>
      </c>
      <c r="K50" s="11">
        <f t="shared" si="18"/>
        <v>60128.689006098677</v>
      </c>
      <c r="L50" s="11">
        <f t="shared" si="18"/>
        <v>63148.408513734044</v>
      </c>
      <c r="M50" s="11">
        <f t="shared" si="18"/>
        <v>67600.01965726963</v>
      </c>
      <c r="N50" s="11">
        <f t="shared" si="18"/>
        <v>72492.977576154895</v>
      </c>
      <c r="O50" s="11">
        <f t="shared" si="18"/>
        <v>73638.302768364651</v>
      </c>
      <c r="P50" s="11">
        <f t="shared" si="18"/>
        <v>76077.216654072923</v>
      </c>
      <c r="Q50" s="11">
        <f t="shared" si="18"/>
        <v>76656.346757783016</v>
      </c>
      <c r="R50" s="11">
        <f t="shared" si="18"/>
        <v>79220.712696197821</v>
      </c>
      <c r="S50" s="11">
        <f t="shared" si="18"/>
        <v>82369.701073842196</v>
      </c>
      <c r="T50" s="11">
        <f t="shared" si="18"/>
        <v>84907.32526537271</v>
      </c>
      <c r="U50" s="11">
        <f t="shared" si="18"/>
        <v>88616.314611993657</v>
      </c>
      <c r="V50" s="11">
        <f t="shared" si="18"/>
        <v>87254.350796976883</v>
      </c>
      <c r="W50" s="11">
        <f t="shared" si="18"/>
        <v>80828.196114229955</v>
      </c>
      <c r="X50" s="11">
        <f t="shared" si="18"/>
        <v>81388.247539251126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0.61137605453436272</v>
      </c>
      <c r="F53" s="32">
        <f>IFERROR(((F39/$D39)-1)*100,0)</f>
        <v>2.4076284451792551</v>
      </c>
      <c r="G53" s="32">
        <f>IFERROR(((G39/$D39)-1)*100,0)</f>
        <v>3.1688256942155935</v>
      </c>
      <c r="H53" s="32">
        <f t="shared" ref="H53:X53" si="19">IFERROR(((H39/$D39)-1)*100,0)</f>
        <v>3.9447657384002577</v>
      </c>
      <c r="I53" s="32">
        <f t="shared" si="19"/>
        <v>3.5372022860364227</v>
      </c>
      <c r="J53" s="32">
        <f t="shared" si="19"/>
        <v>4.5017672195024394</v>
      </c>
      <c r="K53" s="32">
        <f t="shared" si="19"/>
        <v>6.0913739282553392</v>
      </c>
      <c r="L53" s="32">
        <f t="shared" si="19"/>
        <v>7.9693607599326199</v>
      </c>
      <c r="M53" s="32">
        <f t="shared" si="19"/>
        <v>9.1367936838493655</v>
      </c>
      <c r="N53" s="32">
        <f t="shared" si="19"/>
        <v>11.870415805734357</v>
      </c>
      <c r="O53" s="32">
        <f t="shared" si="19"/>
        <v>12.742329824027166</v>
      </c>
      <c r="P53" s="32">
        <f t="shared" si="19"/>
        <v>15.63820362893582</v>
      </c>
      <c r="Q53" s="32">
        <f t="shared" si="19"/>
        <v>17.989438323266782</v>
      </c>
      <c r="R53" s="32">
        <f t="shared" si="19"/>
        <v>20.661759173503857</v>
      </c>
      <c r="S53" s="32">
        <f t="shared" si="19"/>
        <v>23.480912675109479</v>
      </c>
      <c r="T53" s="32">
        <f t="shared" si="19"/>
        <v>25.838453949739069</v>
      </c>
      <c r="U53" s="32">
        <f t="shared" si="19"/>
        <v>27.76787422789555</v>
      </c>
      <c r="V53" s="32">
        <f t="shared" si="19"/>
        <v>30.079846756783233</v>
      </c>
      <c r="W53" s="32">
        <f t="shared" si="19"/>
        <v>32.886880914870773</v>
      </c>
      <c r="X53" s="32">
        <f t="shared" si="19"/>
        <v>34.597304058700388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3.7047955400602239</v>
      </c>
      <c r="F54" s="32">
        <f t="shared" ref="F54:I54" si="21">IFERROR(((F40/$D40)-1)*100,0)</f>
        <v>5.6811839270335174</v>
      </c>
      <c r="G54" s="32">
        <f t="shared" si="21"/>
        <v>8.878059874899801</v>
      </c>
      <c r="H54" s="32">
        <f t="shared" si="21"/>
        <v>11.747323792795683</v>
      </c>
      <c r="I54" s="32">
        <f t="shared" si="21"/>
        <v>13.92495565520473</v>
      </c>
      <c r="J54" s="32">
        <f t="shared" ref="J54:X54" si="22">IFERROR(((J40/$D40)-1)*100,0)</f>
        <v>16.379614428763144</v>
      </c>
      <c r="K54" s="32">
        <f t="shared" si="22"/>
        <v>19.586715740986939</v>
      </c>
      <c r="L54" s="32">
        <f t="shared" si="22"/>
        <v>23.228739493210316</v>
      </c>
      <c r="M54" s="32">
        <f t="shared" si="22"/>
        <v>28.882274798321038</v>
      </c>
      <c r="N54" s="32">
        <f t="shared" si="22"/>
        <v>34.399006432167624</v>
      </c>
      <c r="O54" s="32">
        <f t="shared" si="22"/>
        <v>40.422436435795838</v>
      </c>
      <c r="P54" s="32">
        <f t="shared" si="22"/>
        <v>45.825395225853583</v>
      </c>
      <c r="Q54" s="32">
        <f t="shared" si="22"/>
        <v>52.501750775106906</v>
      </c>
      <c r="R54" s="32">
        <f t="shared" si="22"/>
        <v>58.321951959995303</v>
      </c>
      <c r="S54" s="32">
        <f t="shared" si="22"/>
        <v>64.700533476847809</v>
      </c>
      <c r="T54" s="32">
        <f t="shared" si="22"/>
        <v>69.330381374015985</v>
      </c>
      <c r="U54" s="32">
        <f t="shared" si="22"/>
        <v>75.0792344763953</v>
      </c>
      <c r="V54" s="32">
        <f t="shared" si="22"/>
        <v>80.376432983612816</v>
      </c>
      <c r="W54" s="32">
        <f t="shared" si="22"/>
        <v>82.502624743085633</v>
      </c>
      <c r="X54" s="39">
        <f t="shared" si="22"/>
        <v>85.626081184966665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-0.50094432490052077</v>
      </c>
      <c r="F55" s="32">
        <f t="shared" ref="F55:I55" si="23">IFERROR(((F41/$D41)-1)*100,0)</f>
        <v>1.238258101351164</v>
      </c>
      <c r="G55" s="32">
        <f t="shared" si="23"/>
        <v>1.1263075690476576</v>
      </c>
      <c r="H55" s="32">
        <f t="shared" si="23"/>
        <v>1.1525982502026411</v>
      </c>
      <c r="I55" s="32">
        <f t="shared" si="23"/>
        <v>-0.18992251022214024</v>
      </c>
      <c r="J55" s="32">
        <f t="shared" ref="J55:X55" si="24">IFERROR(((J41/$D41)-1)*100,0)</f>
        <v>0.24352984442490566</v>
      </c>
      <c r="K55" s="32">
        <f t="shared" si="24"/>
        <v>1.2615541206233427</v>
      </c>
      <c r="L55" s="32">
        <f t="shared" si="24"/>
        <v>2.5175280065780514</v>
      </c>
      <c r="M55" s="32">
        <f t="shared" si="24"/>
        <v>2.0804211611134438</v>
      </c>
      <c r="N55" s="32">
        <f t="shared" si="24"/>
        <v>3.8314746044207926</v>
      </c>
      <c r="O55" s="32">
        <f t="shared" si="24"/>
        <v>2.8701431510314013</v>
      </c>
      <c r="P55" s="32">
        <f t="shared" si="24"/>
        <v>4.8956475007729372</v>
      </c>
      <c r="Q55" s="32">
        <f t="shared" si="24"/>
        <v>5.7202820349522732</v>
      </c>
      <c r="R55" s="32">
        <f t="shared" si="24"/>
        <v>7.2925726345661523</v>
      </c>
      <c r="S55" s="32">
        <f t="shared" si="24"/>
        <v>8.8681288669955727</v>
      </c>
      <c r="T55" s="32">
        <f t="shared" si="24"/>
        <v>10.443295148757992</v>
      </c>
      <c r="U55" s="32">
        <f t="shared" si="24"/>
        <v>11.034404273246533</v>
      </c>
      <c r="V55" s="32">
        <f t="shared" si="24"/>
        <v>12.310983655586094</v>
      </c>
      <c r="W55" s="32">
        <f t="shared" si="24"/>
        <v>15.400261062540777</v>
      </c>
      <c r="X55" s="32">
        <f t="shared" si="24"/>
        <v>16.631252241334082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0.97699511080637791</v>
      </c>
      <c r="F56" s="32">
        <f t="shared" ref="F56:I56" si="25">IFERROR(((F42/$D42)-1)*100,0)</f>
        <v>1.8027153471746216</v>
      </c>
      <c r="G56" s="32">
        <f t="shared" si="25"/>
        <v>2.5095783645961323</v>
      </c>
      <c r="H56" s="32">
        <f t="shared" si="25"/>
        <v>3.1398965562225101</v>
      </c>
      <c r="I56" s="32">
        <f t="shared" si="25"/>
        <v>3.7291330157525948</v>
      </c>
      <c r="J56" s="32">
        <f t="shared" ref="J56:X56" si="26">IFERROR(((J42/$D42)-1)*100,0)</f>
        <v>4.2674955157510963</v>
      </c>
      <c r="K56" s="32">
        <f t="shared" si="26"/>
        <v>4.7600845173748629</v>
      </c>
      <c r="L56" s="32">
        <f t="shared" si="26"/>
        <v>5.267783883374233</v>
      </c>
      <c r="M56" s="32">
        <f t="shared" si="26"/>
        <v>5.8665429948262959</v>
      </c>
      <c r="N56" s="32">
        <f t="shared" si="26"/>
        <v>6.5953314527534834</v>
      </c>
      <c r="O56" s="32">
        <f t="shared" si="26"/>
        <v>5.6208348172416489</v>
      </c>
      <c r="P56" s="32">
        <f t="shared" si="26"/>
        <v>4.8164239903429218</v>
      </c>
      <c r="Q56" s="32">
        <f t="shared" si="26"/>
        <v>4.0043632425753151</v>
      </c>
      <c r="R56" s="32">
        <f t="shared" si="26"/>
        <v>2.9552959708199156</v>
      </c>
      <c r="S56" s="32">
        <f t="shared" si="26"/>
        <v>1.5345846313319367</v>
      </c>
      <c r="T56" s="32">
        <f t="shared" si="26"/>
        <v>-0.29488109674463692</v>
      </c>
      <c r="U56" s="32">
        <f t="shared" si="26"/>
        <v>-2.4176133355523044</v>
      </c>
      <c r="V56" s="32">
        <f t="shared" si="26"/>
        <v>-4.636155705150613</v>
      </c>
      <c r="W56" s="32">
        <f t="shared" si="26"/>
        <v>-6.7165273287736582</v>
      </c>
      <c r="X56" s="32">
        <f t="shared" si="26"/>
        <v>-8.5200700570481018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0.97699511080637791</v>
      </c>
      <c r="F57" s="32">
        <f t="shared" ref="F57:I57" si="27">IFERROR(((F43/$D43)-1)*100,0)</f>
        <v>1.8027153471746216</v>
      </c>
      <c r="G57" s="32">
        <f t="shared" si="27"/>
        <v>2.5095783645961323</v>
      </c>
      <c r="H57" s="32">
        <f t="shared" si="27"/>
        <v>3.1398965562225101</v>
      </c>
      <c r="I57" s="32">
        <f t="shared" si="27"/>
        <v>3.7291330157525948</v>
      </c>
      <c r="J57" s="32">
        <f t="shared" ref="J57:X57" si="28">IFERROR(((J43/$D43)-1)*100,0)</f>
        <v>4.2674955157510963</v>
      </c>
      <c r="K57" s="32">
        <f t="shared" si="28"/>
        <v>4.7600845173748629</v>
      </c>
      <c r="L57" s="32">
        <f t="shared" si="28"/>
        <v>5.267783883374233</v>
      </c>
      <c r="M57" s="32">
        <f t="shared" si="28"/>
        <v>5.8665429948262959</v>
      </c>
      <c r="N57" s="32">
        <f t="shared" si="28"/>
        <v>6.5953314527534834</v>
      </c>
      <c r="O57" s="32">
        <f t="shared" si="28"/>
        <v>5.6208348172416489</v>
      </c>
      <c r="P57" s="32">
        <f t="shared" si="28"/>
        <v>4.8164239903429218</v>
      </c>
      <c r="Q57" s="32">
        <f t="shared" si="28"/>
        <v>4.0043632425753151</v>
      </c>
      <c r="R57" s="32">
        <f t="shared" si="28"/>
        <v>2.9552959708199156</v>
      </c>
      <c r="S57" s="32">
        <f t="shared" si="28"/>
        <v>1.5345846313319367</v>
      </c>
      <c r="T57" s="32">
        <f t="shared" si="28"/>
        <v>-0.29488109674463692</v>
      </c>
      <c r="U57" s="32">
        <f t="shared" si="28"/>
        <v>-2.4176133355523044</v>
      </c>
      <c r="V57" s="32">
        <f t="shared" si="28"/>
        <v>-4.636155705150613</v>
      </c>
      <c r="W57" s="32">
        <f t="shared" si="28"/>
        <v>-6.7165273287736582</v>
      </c>
      <c r="X57" s="32">
        <f t="shared" si="28"/>
        <v>-8.5200700570481018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0.97699511080637791</v>
      </c>
      <c r="F60" s="32">
        <f t="shared" ref="F60:I60" si="33">IFERROR(((F46/$D46)-1)*100,0)</f>
        <v>1.8027153471746216</v>
      </c>
      <c r="G60" s="32">
        <f t="shared" si="33"/>
        <v>2.5095783645961323</v>
      </c>
      <c r="H60" s="32">
        <f t="shared" si="33"/>
        <v>3.1398965562225101</v>
      </c>
      <c r="I60" s="32">
        <f t="shared" si="33"/>
        <v>3.7291330157525948</v>
      </c>
      <c r="J60" s="32">
        <f t="shared" ref="J60:X60" si="34">IFERROR(((J46/$D46)-1)*100,0)</f>
        <v>4.2674955157510963</v>
      </c>
      <c r="K60" s="32">
        <f t="shared" si="34"/>
        <v>4.7600845173748629</v>
      </c>
      <c r="L60" s="32">
        <f t="shared" si="34"/>
        <v>5.267783883374233</v>
      </c>
      <c r="M60" s="32">
        <f t="shared" si="34"/>
        <v>5.8665429948262959</v>
      </c>
      <c r="N60" s="32">
        <f t="shared" si="34"/>
        <v>6.5953314527534834</v>
      </c>
      <c r="O60" s="32">
        <f t="shared" si="34"/>
        <v>5.6208348172416489</v>
      </c>
      <c r="P60" s="32">
        <f t="shared" si="34"/>
        <v>4.8164239903429218</v>
      </c>
      <c r="Q60" s="32">
        <f t="shared" si="34"/>
        <v>4.0043632425753151</v>
      </c>
      <c r="R60" s="32">
        <f t="shared" si="34"/>
        <v>2.9552959708199156</v>
      </c>
      <c r="S60" s="32">
        <f t="shared" si="34"/>
        <v>1.5345846313319367</v>
      </c>
      <c r="T60" s="32">
        <f t="shared" si="34"/>
        <v>-0.29488109674463692</v>
      </c>
      <c r="U60" s="32">
        <f t="shared" si="34"/>
        <v>-2.4176133355523044</v>
      </c>
      <c r="V60" s="32">
        <f t="shared" si="34"/>
        <v>-4.636155705150613</v>
      </c>
      <c r="W60" s="32">
        <f t="shared" si="34"/>
        <v>-6.7165273287736582</v>
      </c>
      <c r="X60" s="32">
        <f t="shared" si="34"/>
        <v>-8.5200700570481018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7.3683595340123142</v>
      </c>
      <c r="F64" s="32">
        <f t="shared" ref="F64:I64" si="41">IFERROR(((F50/$D50)-1)*100,0)</f>
        <v>7.9168815947350923</v>
      </c>
      <c r="G64" s="32">
        <f t="shared" si="41"/>
        <v>10.917088582857627</v>
      </c>
      <c r="H64" s="32">
        <f t="shared" si="41"/>
        <v>13.543044530098513</v>
      </c>
      <c r="I64" s="32">
        <f t="shared" si="41"/>
        <v>13.55325250609194</v>
      </c>
      <c r="J64" s="32">
        <f t="shared" ref="J64:X64" si="42">IFERROR(((J50/$D50)-1)*100,0)</f>
        <v>13.643674848156785</v>
      </c>
      <c r="K64" s="32">
        <f t="shared" si="42"/>
        <v>18.676808331116533</v>
      </c>
      <c r="L64" s="32">
        <f t="shared" si="42"/>
        <v>24.636869645359184</v>
      </c>
      <c r="M64" s="32">
        <f t="shared" si="42"/>
        <v>33.423074885796922</v>
      </c>
      <c r="N64" s="32">
        <f t="shared" si="42"/>
        <v>43.080372237696096</v>
      </c>
      <c r="O64" s="32">
        <f t="shared" si="42"/>
        <v>45.340916090546266</v>
      </c>
      <c r="P64" s="32">
        <f t="shared" si="42"/>
        <v>50.154633477947506</v>
      </c>
      <c r="Q64" s="32">
        <f t="shared" si="42"/>
        <v>51.297670411778086</v>
      </c>
      <c r="R64" s="32">
        <f t="shared" si="42"/>
        <v>56.358994215681911</v>
      </c>
      <c r="S64" s="32">
        <f t="shared" si="42"/>
        <v>62.574195250460996</v>
      </c>
      <c r="T64" s="32">
        <f t="shared" si="42"/>
        <v>67.582738506145915</v>
      </c>
      <c r="U64" s="32">
        <f t="shared" si="42"/>
        <v>74.903221042301695</v>
      </c>
      <c r="V64" s="32">
        <f t="shared" si="42"/>
        <v>72.215094603817946</v>
      </c>
      <c r="W64" s="32">
        <f t="shared" si="42"/>
        <v>59.531706021819872</v>
      </c>
      <c r="X64" s="32">
        <f t="shared" si="42"/>
        <v>60.637087108975528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31.694399487415797</v>
      </c>
      <c r="D67" s="30">
        <f>(D8/D7)*100</f>
        <v>26.247431663744425</v>
      </c>
      <c r="E67" s="30">
        <f t="shared" ref="E67:X67" si="43">(E8/E7)*100</f>
        <v>27.054440967638904</v>
      </c>
      <c r="F67" s="30">
        <f t="shared" si="43"/>
        <v>27.086455329383174</v>
      </c>
      <c r="G67" s="30">
        <f t="shared" si="43"/>
        <v>27.699931806122454</v>
      </c>
      <c r="H67" s="30">
        <f t="shared" si="43"/>
        <v>28.217681034939879</v>
      </c>
      <c r="I67" s="30">
        <f t="shared" si="43"/>
        <v>28.880802478071004</v>
      </c>
      <c r="J67" s="30">
        <f t="shared" si="43"/>
        <v>29.230759039276933</v>
      </c>
      <c r="K67" s="30">
        <f t="shared" si="43"/>
        <v>29.586233386192536</v>
      </c>
      <c r="L67" s="30">
        <f t="shared" si="43"/>
        <v>29.956997949159852</v>
      </c>
      <c r="M67" s="30">
        <f t="shared" si="43"/>
        <v>30.996225802971072</v>
      </c>
      <c r="N67" s="30">
        <f t="shared" si="43"/>
        <v>31.53316908314061</v>
      </c>
      <c r="O67" s="30">
        <f t="shared" si="43"/>
        <v>32.691610242203453</v>
      </c>
      <c r="P67" s="30">
        <f t="shared" si="43"/>
        <v>33.099287051458134</v>
      </c>
      <c r="Q67" s="30">
        <f t="shared" si="43"/>
        <v>33.924894795279982</v>
      </c>
      <c r="R67" s="30">
        <f t="shared" si="43"/>
        <v>34.439615694357627</v>
      </c>
      <c r="S67" s="30">
        <f t="shared" si="43"/>
        <v>35.009184041180241</v>
      </c>
      <c r="T67" s="30">
        <f t="shared" si="43"/>
        <v>35.318994108791522</v>
      </c>
      <c r="U67" s="30">
        <f t="shared" si="43"/>
        <v>35.966633008726724</v>
      </c>
      <c r="V67" s="30">
        <f t="shared" si="43"/>
        <v>36.396245971441914</v>
      </c>
      <c r="W67" s="30">
        <f t="shared" si="43"/>
        <v>36.047389617541086</v>
      </c>
      <c r="X67" s="30">
        <f t="shared" si="43"/>
        <v>36.198406164110288</v>
      </c>
    </row>
    <row r="68" spans="1:24" ht="15.75">
      <c r="B68" s="20" t="s">
        <v>38</v>
      </c>
      <c r="C68" s="31">
        <f t="shared" ref="C68:C69" si="44">AVERAGE(D68:X68)</f>
        <v>67.791682918611002</v>
      </c>
      <c r="D68" s="30">
        <f>(D9/D7)*100</f>
        <v>73.182742386626572</v>
      </c>
      <c r="E68" s="30">
        <f t="shared" ref="E68:X68" si="45">(E9/E7)*100</f>
        <v>72.373662350434088</v>
      </c>
      <c r="F68" s="30">
        <f t="shared" si="45"/>
        <v>72.347084634111155</v>
      </c>
      <c r="G68" s="30">
        <f t="shared" si="45"/>
        <v>71.733883423966489</v>
      </c>
      <c r="H68" s="30">
        <f t="shared" si="45"/>
        <v>71.216905314047636</v>
      </c>
      <c r="I68" s="30">
        <f t="shared" si="45"/>
        <v>70.54831526492535</v>
      </c>
      <c r="J68" s="30">
        <f t="shared" si="45"/>
        <v>70.200692444955848</v>
      </c>
      <c r="K68" s="30">
        <f t="shared" si="45"/>
        <v>69.851091134802942</v>
      </c>
      <c r="L68" s="30">
        <f t="shared" si="45"/>
        <v>69.487434114765591</v>
      </c>
      <c r="M68" s="30">
        <f t="shared" si="45"/>
        <v>68.451022907938295</v>
      </c>
      <c r="N68" s="30">
        <f t="shared" si="45"/>
        <v>67.923874268905564</v>
      </c>
      <c r="O68" s="30">
        <f t="shared" si="45"/>
        <v>66.774557499812488</v>
      </c>
      <c r="P68" s="30">
        <f t="shared" si="45"/>
        <v>66.384213068202442</v>
      </c>
      <c r="Q68" s="30">
        <f t="shared" si="45"/>
        <v>65.572819696012985</v>
      </c>
      <c r="R68" s="30">
        <f t="shared" si="45"/>
        <v>65.074177244699811</v>
      </c>
      <c r="S68" s="30">
        <f t="shared" si="45"/>
        <v>64.522265477176006</v>
      </c>
      <c r="T68" s="30">
        <f t="shared" si="45"/>
        <v>64.229517794536449</v>
      </c>
      <c r="U68" s="30">
        <f t="shared" si="45"/>
        <v>63.598163881851953</v>
      </c>
      <c r="V68" s="30">
        <f t="shared" si="45"/>
        <v>63.186004511700276</v>
      </c>
      <c r="W68" s="30">
        <f t="shared" si="45"/>
        <v>63.552605934814274</v>
      </c>
      <c r="X68" s="30">
        <f t="shared" si="45"/>
        <v>63.414307936545079</v>
      </c>
    </row>
    <row r="69" spans="1:24" ht="15.75">
      <c r="B69" s="20" t="s">
        <v>10</v>
      </c>
      <c r="C69" s="31">
        <f t="shared" si="44"/>
        <v>0.51391759397319092</v>
      </c>
      <c r="D69" s="30">
        <f t="shared" ref="D69:X69" si="46">(D10/D7)*100</f>
        <v>0.56982594962900546</v>
      </c>
      <c r="E69" s="30">
        <f t="shared" si="46"/>
        <v>0.5718966819270086</v>
      </c>
      <c r="F69" s="30">
        <f t="shared" si="46"/>
        <v>0.5664600365056679</v>
      </c>
      <c r="G69" s="30">
        <f t="shared" si="46"/>
        <v>0.56618476991107192</v>
      </c>
      <c r="H69" s="30">
        <f t="shared" si="46"/>
        <v>0.56541365101249008</v>
      </c>
      <c r="I69" s="30">
        <f t="shared" si="46"/>
        <v>0.57088225700363748</v>
      </c>
      <c r="J69" s="30">
        <f t="shared" si="46"/>
        <v>0.56854851576723231</v>
      </c>
      <c r="K69" s="30">
        <f t="shared" si="46"/>
        <v>0.56267547900451331</v>
      </c>
      <c r="L69" s="30">
        <f t="shared" si="46"/>
        <v>0.55556793607455346</v>
      </c>
      <c r="M69" s="30">
        <f t="shared" si="46"/>
        <v>0.55275128909063898</v>
      </c>
      <c r="N69" s="30">
        <f t="shared" si="46"/>
        <v>0.54295664795384035</v>
      </c>
      <c r="O69" s="30">
        <f t="shared" si="46"/>
        <v>0.5338322579840511</v>
      </c>
      <c r="P69" s="30">
        <f t="shared" si="46"/>
        <v>0.51649988033944427</v>
      </c>
      <c r="Q69" s="30">
        <f t="shared" si="46"/>
        <v>0.50228550870704447</v>
      </c>
      <c r="R69" s="30">
        <f t="shared" si="46"/>
        <v>0.48620706094255584</v>
      </c>
      <c r="S69" s="30">
        <f t="shared" si="46"/>
        <v>0.46855048164377394</v>
      </c>
      <c r="T69" s="30">
        <f t="shared" si="46"/>
        <v>0.45148809667204437</v>
      </c>
      <c r="U69" s="30">
        <f t="shared" si="46"/>
        <v>0.43520310942133117</v>
      </c>
      <c r="V69" s="30">
        <f t="shared" si="46"/>
        <v>0.4177495168578178</v>
      </c>
      <c r="W69" s="30">
        <f t="shared" si="46"/>
        <v>0.40000444764464749</v>
      </c>
      <c r="X69" s="30">
        <f t="shared" si="46"/>
        <v>0.38728589934463792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3608071985.524549</v>
      </c>
      <c r="E147">
        <v>4176631762.6722379</v>
      </c>
      <c r="F147">
        <v>3546995225.8369389</v>
      </c>
      <c r="G147">
        <v>4277388262.9458289</v>
      </c>
      <c r="H147">
        <v>4279220199.7214341</v>
      </c>
      <c r="I147">
        <v>4072899567.2287722</v>
      </c>
      <c r="J147">
        <v>4338158483.8083868</v>
      </c>
      <c r="K147">
        <v>4860592946.3264189</v>
      </c>
      <c r="L147">
        <v>5216758692.7324276</v>
      </c>
      <c r="M147">
        <v>6374919166.2935877</v>
      </c>
      <c r="N147">
        <v>6431627120.3302984</v>
      </c>
      <c r="O147">
        <v>6777346664.6769133</v>
      </c>
      <c r="P147">
        <v>6540317365.5673285</v>
      </c>
      <c r="Q147">
        <v>7438068944.9335918</v>
      </c>
      <c r="R147">
        <v>7404989305.0788431</v>
      </c>
      <c r="S147">
        <v>8299880614.8336067</v>
      </c>
      <c r="T147">
        <v>8028652439.9343376</v>
      </c>
      <c r="U147">
        <v>9320748147.0427284</v>
      </c>
      <c r="V147">
        <v>9620330298.9603539</v>
      </c>
      <c r="W147">
        <v>8003034372.9791574</v>
      </c>
      <c r="X147">
        <v>8591379396.110033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Wealth_LUX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2014-12-03T13:24:20Z</dcterms:modified>
</cp:coreProperties>
</file>