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MAR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<sst xmlns="http://schemas.openxmlformats.org/spreadsheetml/2006/main" count="95" uniqueCount="65">
  <si>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</si>
  <si>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</si>
  <si>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</si>
  <si>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</si>
  <si>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</si>
  <si>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</si>
  <si>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</si>
  <si>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</si>
  <si>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</si>
  <si>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</si>
  <si>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</si>
  <si>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</si>
  <si>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</si>
  <si>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</si>
  <si>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</si>
  <si>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</si>
  <si>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</si>
  <si>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</si>
  <si>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</si>
  <si>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</si>
  <si>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</si>
  <si>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</si>
  <si>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</si>
  <si>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</si>
  <si>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</si>
  <si>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</si>
  <si>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</si>
  <si>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</si>
  <si>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</si>
  <si>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</si>
  <si>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</si>
  <si>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</si>
  <si>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</si>
  <si>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</si>
  <si>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</si>
  <si>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</si>
  <si>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</si>
  <si>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</si>
  <si>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</si>
  <si>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</si>
  <si>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</si>
  <si>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</si>
  <si>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</si>
  <si>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</si>
  <si>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</si>
  <si>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</si>
  <si>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</si>
  <si>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</si>
  <si>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</si>
  <si>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</si>
  <si>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</si>
  <si>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</si>
  <si>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</si>
  <si>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</si>
  <si>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</si>
  <si>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</si>
  <si>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</si>
  <si>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</si>
  <si>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</si>
  <si>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</si>
  <si>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</si>
  <si>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</si>
  <si>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</si>
  <si>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Morocco</t>
  </si>
  <si>
    <t>MAR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</si>
</sst>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Wealth_MAR!$B$54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Wealth_MAR!$D$52:$X$52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Wealth_MAR!$D$54:$X$54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1.5650527942580927</c:v>
                </c:pt>
                <c:pt idx="2">
                  <c:v>2.9570235544607915</c:v>
                </c:pt>
                <c:pt idx="3">
                  <c:v>3.9948754363472894</c:v>
                </c:pt>
                <c:pt idx="4">
                  <c:v>4.7322334615100603</c:v>
                </c:pt>
                <c:pt idx="5">
                  <c:v>6.0100562820288639</c:v>
                </c:pt>
                <c:pt idx="6">
                  <c:v>7.2391543512515977</c:v>
                </c:pt>
                <c:pt idx="7">
                  <c:v>8.9306470841022723</c:v>
                </c:pt>
                <c:pt idx="8">
                  <c:v>11.492756310628295</c:v>
                </c:pt>
                <c:pt idx="9">
                  <c:v>14.660342620212742</c:v>
                </c:pt>
                <c:pt idx="10">
                  <c:v>17.865959312894208</c:v>
                </c:pt>
                <c:pt idx="11">
                  <c:v>20.941877077193105</c:v>
                </c:pt>
                <c:pt idx="12">
                  <c:v>24.479127844878846</c:v>
                </c:pt>
                <c:pt idx="13">
                  <c:v>28.520332421858321</c:v>
                </c:pt>
                <c:pt idx="14">
                  <c:v>33.138876181573011</c:v>
                </c:pt>
                <c:pt idx="15">
                  <c:v>38.243515608061919</c:v>
                </c:pt>
                <c:pt idx="16">
                  <c:v>44.11562883828617</c:v>
                </c:pt>
                <c:pt idx="17">
                  <c:v>51.388804377531812</c:v>
                </c:pt>
                <c:pt idx="18">
                  <c:v>59.803475178496846</c:v>
                </c:pt>
                <c:pt idx="19">
                  <c:v>68.043364676703334</c:v>
                </c:pt>
                <c:pt idx="20" formatCode="_(* #,##0.0000_);_(* \(#,##0.0000\);_(* &quot;-&quot;??_);_(@_)">
                  <c:v>76.34095484367181</c:v>
                </c:pt>
              </c:numCache>
            </c:numRef>
          </c:val>
        </c:ser>
        <c:ser>
          <c:idx val="1"/>
          <c:order val="1"/>
          <c:tx>
            <c:strRef>
              <c:f>Wealth_MAR!$B$55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Wealth_MAR!$D$52:$X$52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Wealth_MAR!$D$55:$X$55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1.4982125084053166</c:v>
                </c:pt>
                <c:pt idx="2">
                  <c:v>3.2580791052345459</c:v>
                </c:pt>
                <c:pt idx="3">
                  <c:v>4.8889688252038654</c:v>
                </c:pt>
                <c:pt idx="4">
                  <c:v>6.230602701872634</c:v>
                </c:pt>
                <c:pt idx="5">
                  <c:v>8.1698437979650365</c:v>
                </c:pt>
                <c:pt idx="6">
                  <c:v>5.5733951901868029</c:v>
                </c:pt>
                <c:pt idx="7">
                  <c:v>7.2093105803875623</c:v>
                </c:pt>
                <c:pt idx="8">
                  <c:v>8.59044715810764</c:v>
                </c:pt>
                <c:pt idx="9">
                  <c:v>10.189509389497831</c:v>
                </c:pt>
                <c:pt idx="10">
                  <c:v>11.008506538067508</c:v>
                </c:pt>
                <c:pt idx="11">
                  <c:v>10.884194661113833</c:v>
                </c:pt>
                <c:pt idx="12">
                  <c:v>11.609276430490212</c:v>
                </c:pt>
                <c:pt idx="13">
                  <c:v>13.708925419601158</c:v>
                </c:pt>
                <c:pt idx="14">
                  <c:v>15.453945325679697</c:v>
                </c:pt>
                <c:pt idx="15">
                  <c:v>16.275222214081396</c:v>
                </c:pt>
                <c:pt idx="16">
                  <c:v>14.134922232268998</c:v>
                </c:pt>
                <c:pt idx="17">
                  <c:v>15.167662844158647</c:v>
                </c:pt>
                <c:pt idx="18">
                  <c:v>16.084773576653653</c:v>
                </c:pt>
                <c:pt idx="19">
                  <c:v>17.24684547749602</c:v>
                </c:pt>
                <c:pt idx="20">
                  <c:v>17.370433522382523</c:v>
                </c:pt>
              </c:numCache>
            </c:numRef>
          </c:val>
        </c:ser>
        <c:ser>
          <c:idx val="2"/>
          <c:order val="2"/>
          <c:tx>
            <c:strRef>
              <c:f>Wealth_MAR!$B$56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Wealth_MAR!$D$52:$X$52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Wealth_MAR!$D$56:$X$56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-1.7914991637918654</c:v>
                </c:pt>
                <c:pt idx="2">
                  <c:v>-2.9953104889750115</c:v>
                </c:pt>
                <c:pt idx="3">
                  <c:v>-4.4138410432765003</c:v>
                </c:pt>
                <c:pt idx="4">
                  <c:v>-5.4567827343832143</c:v>
                </c:pt>
                <c:pt idx="5">
                  <c:v>-7.2657617246256967</c:v>
                </c:pt>
                <c:pt idx="6">
                  <c:v>-8.2271005410260667</c:v>
                </c:pt>
                <c:pt idx="7">
                  <c:v>-9.6300332292002864</c:v>
                </c:pt>
                <c:pt idx="8">
                  <c:v>-10.699318238684551</c:v>
                </c:pt>
                <c:pt idx="9">
                  <c:v>-12.318214050501719</c:v>
                </c:pt>
                <c:pt idx="10">
                  <c:v>-13.453335245387754</c:v>
                </c:pt>
                <c:pt idx="11">
                  <c:v>-14.827279746689548</c:v>
                </c:pt>
                <c:pt idx="12">
                  <c:v>-15.819257219046412</c:v>
                </c:pt>
                <c:pt idx="13">
                  <c:v>-15.666932403203305</c:v>
                </c:pt>
                <c:pt idx="14">
                  <c:v>-17.789741984567044</c:v>
                </c:pt>
                <c:pt idx="15">
                  <c:v>-18.625040655130309</c:v>
                </c:pt>
                <c:pt idx="16">
                  <c:v>-19.564698876797149</c:v>
                </c:pt>
                <c:pt idx="17">
                  <c:v>-20.394571156873354</c:v>
                </c:pt>
                <c:pt idx="18">
                  <c:v>-21.201446242326917</c:v>
                </c:pt>
                <c:pt idx="19">
                  <c:v>-21.998526725977928</c:v>
                </c:pt>
                <c:pt idx="20">
                  <c:v>-22.843287462318727</c:v>
                </c:pt>
              </c:numCache>
            </c:numRef>
          </c:val>
        </c:ser>
        <c:ser>
          <c:idx val="4"/>
          <c:order val="3"/>
          <c:tx>
            <c:strRef>
              <c:f>Wealth_MAR!$B$53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Wealth_MAR!$D$52:$X$52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Wealth_MAR!$D$53:$X$53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1.229481266929433</c:v>
                </c:pt>
                <c:pt idx="2">
                  <c:v>2.6705223901803077</c:v>
                </c:pt>
                <c:pt idx="3">
                  <c:v>3.9349196697196387</c:v>
                </c:pt>
                <c:pt idx="4">
                  <c:v>4.9647780849711554</c:v>
                </c:pt>
                <c:pt idx="5">
                  <c:v>6.4656429341829247</c:v>
                </c:pt>
                <c:pt idx="6">
                  <c:v>4.6943432667273743</c:v>
                </c:pt>
                <c:pt idx="7">
                  <c:v>6.0809149874022417</c:v>
                </c:pt>
                <c:pt idx="8">
                  <c:v>7.4646147594059409</c:v>
                </c:pt>
                <c:pt idx="9">
                  <c:v>9.0702044910166979</c:v>
                </c:pt>
                <c:pt idx="10">
                  <c:v>10.150193753177472</c:v>
                </c:pt>
                <c:pt idx="11">
                  <c:v>10.492805141129935</c:v>
                </c:pt>
                <c:pt idx="12">
                  <c:v>11.575375414363819</c:v>
                </c:pt>
                <c:pt idx="13">
                  <c:v>13.856830641439677</c:v>
                </c:pt>
                <c:pt idx="14">
                  <c:v>15.786810376880723</c:v>
                </c:pt>
                <c:pt idx="15">
                  <c:v>17.234408298909699</c:v>
                </c:pt>
                <c:pt idx="16">
                  <c:v>16.632566235314794</c:v>
                </c:pt>
                <c:pt idx="17">
                  <c:v>18.624798798558118</c:v>
                </c:pt>
                <c:pt idx="18">
                  <c:v>20.738536030809396</c:v>
                </c:pt>
                <c:pt idx="19">
                  <c:v>23.001940274785483</c:v>
                </c:pt>
                <c:pt idx="20">
                  <c:v>24.507867059397025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Wealth_MAR!$D$64:$X$64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5.0132534443456889</c:v>
                </c:pt>
                <c:pt idx="2">
                  <c:v>-0.95473770721671292</c:v>
                </c:pt>
                <c:pt idx="3">
                  <c:v>-3.5647560406715129</c:v>
                </c:pt>
                <c:pt idx="4">
                  <c:v>5.126625997095613</c:v>
                </c:pt>
                <c:pt idx="5">
                  <c:v>-3.2514457418704734</c:v>
                </c:pt>
                <c:pt idx="6">
                  <c:v>6.604581422679523</c:v>
                </c:pt>
                <c:pt idx="7">
                  <c:v>2.7814048725440355</c:v>
                </c:pt>
                <c:pt idx="8">
                  <c:v>9.1949365624903745</c:v>
                </c:pt>
                <c:pt idx="9">
                  <c:v>8.3770403753317133</c:v>
                </c:pt>
                <c:pt idx="10">
                  <c:v>8.769150819027427</c:v>
                </c:pt>
                <c:pt idx="11">
                  <c:v>15.634092055361393</c:v>
                </c:pt>
                <c:pt idx="12">
                  <c:v>18.151429705260135</c:v>
                </c:pt>
                <c:pt idx="13">
                  <c:v>24.2800389197416</c:v>
                </c:pt>
                <c:pt idx="14">
                  <c:v>28.897632560282215</c:v>
                </c:pt>
                <c:pt idx="15">
                  <c:v>31.381560663917796</c:v>
                </c:pt>
                <c:pt idx="16">
                  <c:v>40.148865765876927</c:v>
                </c:pt>
                <c:pt idx="17">
                  <c:v>42.506256866064703</c:v>
                </c:pt>
                <c:pt idx="18">
                  <c:v>48.977638181138715</c:v>
                </c:pt>
                <c:pt idx="19">
                  <c:v>54.802677405719756</c:v>
                </c:pt>
                <c:pt idx="20">
                  <c:v>58.32519736862114</c:v>
                </c:pt>
              </c:numCache>
            </c:numRef>
          </c:val>
        </c:ser>
        <c:marker val="1"/>
        <c:axId val="75906048"/>
        <c:axId val="75916032"/>
      </c:lineChart>
      <c:catAx>
        <c:axId val="75906048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5916032"/>
        <c:crosses val="autoZero"/>
        <c:auto val="1"/>
        <c:lblAlgn val="ctr"/>
        <c:lblOffset val="100"/>
      </c:catAx>
      <c:valAx>
        <c:axId val="7591603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5906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Wealth_MAR!$B$40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Wealth_MAR!$D$38:$X$38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Wealth_MAR!$D$40:$X$40</c:f>
              <c:numCache>
                <c:formatCode>_(* #,##0_);_(* \(#,##0\);_(* "-"??_);_(@_)</c:formatCode>
                <c:ptCount val="21"/>
                <c:pt idx="0">
                  <c:v>4594.0678817764929</c:v>
                </c:pt>
                <c:pt idx="1">
                  <c:v>4665.9674695303493</c:v>
                </c:pt>
                <c:pt idx="2">
                  <c:v>4729.9155511485415</c:v>
                </c:pt>
                <c:pt idx="3">
                  <c:v>4777.5951711147027</c:v>
                </c:pt>
                <c:pt idx="4">
                  <c:v>4811.4698993224065</c:v>
                </c:pt>
                <c:pt idx="5">
                  <c:v>4870.1739471058709</c:v>
                </c:pt>
                <c:pt idx="6">
                  <c:v>4926.6395467395678</c:v>
                </c:pt>
                <c:pt idx="7">
                  <c:v>5004.3478711020443</c:v>
                </c:pt>
                <c:pt idx="8">
                  <c:v>5122.0529081739087</c:v>
                </c:pt>
                <c:pt idx="9">
                  <c:v>5267.5739734500767</c:v>
                </c:pt>
                <c:pt idx="10">
                  <c:v>5414.8421803414221</c:v>
                </c:pt>
                <c:pt idx="11">
                  <c:v>5556.1519304209351</c:v>
                </c:pt>
                <c:pt idx="12">
                  <c:v>5718.6556318370785</c:v>
                </c:pt>
                <c:pt idx="13">
                  <c:v>5904.3113133449733</c:v>
                </c:pt>
                <c:pt idx="14">
                  <c:v>6116.4903488158188</c:v>
                </c:pt>
                <c:pt idx="15">
                  <c:v>6351.0009491886458</c:v>
                </c:pt>
                <c:pt idx="16">
                  <c:v>6620.7698170799258</c:v>
                </c:pt>
                <c:pt idx="17">
                  <c:v>6954.904438513634</c:v>
                </c:pt>
                <c:pt idx="18">
                  <c:v>7341.4801271379938</c:v>
                </c:pt>
                <c:pt idx="19">
                  <c:v>7720.0262440689721</c:v>
                </c:pt>
                <c:pt idx="20">
                  <c:v>8101.2231688911152</c:v>
                </c:pt>
              </c:numCache>
            </c:numRef>
          </c:val>
        </c:ser>
        <c:ser>
          <c:idx val="1"/>
          <c:order val="1"/>
          <c:tx>
            <c:strRef>
              <c:f>Wealth_MAR!$B$41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Wealth_MAR!$D$38:$X$38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Wealth_MAR!$D$41:$X$41</c:f>
              <c:numCache>
                <c:formatCode>General</c:formatCode>
                <c:ptCount val="21"/>
                <c:pt idx="0">
                  <c:v>18851.923217400607</c:v>
                </c:pt>
                <c:pt idx="1">
                  <c:v>19134.36508911867</c:v>
                </c:pt>
                <c:pt idx="2">
                  <c:v>19466.133788681596</c:v>
                </c:pt>
                <c:pt idx="3">
                  <c:v>19773.587866450693</c:v>
                </c:pt>
                <c:pt idx="4">
                  <c:v>20026.511654738923</c:v>
                </c:pt>
                <c:pt idx="5">
                  <c:v>20392.095897174542</c:v>
                </c:pt>
                <c:pt idx="6">
                  <c:v>19902.61539925692</c:v>
                </c:pt>
                <c:pt idx="7">
                  <c:v>20211.016912519208</c:v>
                </c:pt>
                <c:pt idx="8">
                  <c:v>20471.387719678431</c:v>
                </c:pt>
                <c:pt idx="9">
                  <c:v>20772.841703738563</c:v>
                </c:pt>
                <c:pt idx="10">
                  <c:v>20927.23841733962</c:v>
                </c:pt>
                <c:pt idx="11">
                  <c:v>20903.803237746204</c:v>
                </c:pt>
                <c:pt idx="12">
                  <c:v>21040.495096172406</c:v>
                </c:pt>
                <c:pt idx="13">
                  <c:v>21436.31931143453</c:v>
                </c:pt>
                <c:pt idx="14">
                  <c:v>21765.289124256811</c:v>
                </c:pt>
                <c:pt idx="15">
                  <c:v>21920.115612660557</c:v>
                </c:pt>
                <c:pt idx="16">
                  <c:v>21516.627903467244</c:v>
                </c:pt>
                <c:pt idx="17">
                  <c:v>21711.319370655598</c:v>
                </c:pt>
                <c:pt idx="18">
                  <c:v>21884.212381764093</c:v>
                </c:pt>
                <c:pt idx="19">
                  <c:v>22103.285284241883</c:v>
                </c:pt>
                <c:pt idx="20">
                  <c:v>22126.584007569774</c:v>
                </c:pt>
              </c:numCache>
            </c:numRef>
          </c:val>
        </c:ser>
        <c:ser>
          <c:idx val="2"/>
          <c:order val="2"/>
          <c:tx>
            <c:strRef>
              <c:f>Wealth_MAR!$B$42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Wealth_MAR!$D$38:$X$38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Wealth_MAR!$D$42:$X$42</c:f>
              <c:numCache>
                <c:formatCode>_(* #,##0_);_(* \(#,##0\);_(* "-"??_);_(@_)</c:formatCode>
                <c:ptCount val="21"/>
                <c:pt idx="0">
                  <c:v>2187.2829889805912</c:v>
                </c:pt>
                <c:pt idx="1">
                  <c:v>2148.0978325232422</c:v>
                </c:pt>
                <c:pt idx="2">
                  <c:v>2121.7670721880895</c:v>
                </c:pt>
                <c:pt idx="3">
                  <c:v>2090.7397946803608</c:v>
                </c:pt>
                <c:pt idx="4">
                  <c:v>2067.9277084857972</c:v>
                </c:pt>
                <c:pt idx="5">
                  <c:v>2028.3602187579904</c:v>
                </c:pt>
                <c:pt idx="6">
                  <c:v>2007.3330183603978</c:v>
                </c:pt>
                <c:pt idx="7">
                  <c:v>1976.646910325115</c:v>
                </c:pt>
                <c:pt idx="8">
                  <c:v>1953.2586212089461</c:v>
                </c:pt>
                <c:pt idx="9">
                  <c:v>1917.84878850775</c:v>
                </c:pt>
                <c:pt idx="10">
                  <c:v>1893.0204757076947</c:v>
                </c:pt>
                <c:pt idx="11">
                  <c:v>1862.9684213526862</c:v>
                </c:pt>
                <c:pt idx="12">
                  <c:v>1841.2710668453049</c:v>
                </c:pt>
                <c:pt idx="13">
                  <c:v>1844.6028416302372</c:v>
                </c:pt>
                <c:pt idx="14">
                  <c:v>1798.1709887686181</c:v>
                </c:pt>
                <c:pt idx="15">
                  <c:v>1779.9006430402067</c:v>
                </c:pt>
                <c:pt idx="16">
                  <c:v>1759.3476586031304</c:v>
                </c:pt>
                <c:pt idx="17">
                  <c:v>1741.1960033907583</c:v>
                </c:pt>
                <c:pt idx="18">
                  <c:v>1723.5473619043098</c:v>
                </c:pt>
                <c:pt idx="19">
                  <c:v>1706.112956076927</c:v>
                </c:pt>
                <c:pt idx="20">
                  <c:v>1687.6356481933574</c:v>
                </c:pt>
              </c:numCache>
            </c:numRef>
          </c:val>
        </c:ser>
        <c:overlap val="100"/>
        <c:axId val="78915072"/>
        <c:axId val="78916608"/>
      </c:barChart>
      <c:catAx>
        <c:axId val="78915072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8916608"/>
        <c:crosses val="autoZero"/>
        <c:auto val="1"/>
        <c:lblAlgn val="ctr"/>
        <c:lblOffset val="100"/>
      </c:catAx>
      <c:valAx>
        <c:axId val="7891660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8915072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Wealth_MAR!$B$67:$B$69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Wealth_MAR!$C$67:$C$69</c:f>
              <c:numCache>
                <c:formatCode>_(* #,##0_);_(* \(#,##0\);_(* "-"??_);_(@_)</c:formatCode>
                <c:ptCount val="3"/>
                <c:pt idx="0">
                  <c:v>20.052553255671722</c:v>
                </c:pt>
                <c:pt idx="1">
                  <c:v>73.164619357766426</c:v>
                </c:pt>
                <c:pt idx="2">
                  <c:v>6.7828273865618591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Wealth_MAR!$B$72:$B$75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Wealth_MAR!$C$72:$C$75</c:f>
              <c:numCache>
                <c:formatCode>_(* #,##0_);_(* \(#,##0\);_(* "-"??_);_(@_)</c:formatCode>
                <c:ptCount val="4"/>
                <c:pt idx="0">
                  <c:v>58.936544195657383</c:v>
                </c:pt>
                <c:pt idx="1">
                  <c:v>40.929768967697605</c:v>
                </c:pt>
                <c:pt idx="2">
                  <c:v>0.13368683664500505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635220856672.41492</v>
      </c>
      <c r="E7" s="13">
        <f t="shared" ref="E7:X7" si="0">+E8+E9+E10</f>
        <v>654885214739.31641</v>
      </c>
      <c r="F7" s="13">
        <f t="shared" si="0"/>
        <v>675836314532.97839</v>
      </c>
      <c r="G7" s="13">
        <f t="shared" si="0"/>
        <v>695561246945.86633</v>
      </c>
      <c r="H7" s="13">
        <f t="shared" si="0"/>
        <v>713641574916.09497</v>
      </c>
      <c r="I7" s="13">
        <f t="shared" si="0"/>
        <v>734898460715.53601</v>
      </c>
      <c r="J7" s="13">
        <f t="shared" si="0"/>
        <v>733273912444.53174</v>
      </c>
      <c r="K7" s="13">
        <f t="shared" si="0"/>
        <v>753453853247.43176</v>
      </c>
      <c r="L7" s="13">
        <f t="shared" si="0"/>
        <v>773585250254.42542</v>
      </c>
      <c r="M7" s="13">
        <f t="shared" si="0"/>
        <v>795256449183.75684</v>
      </c>
      <c r="N7" s="13">
        <f t="shared" si="0"/>
        <v>812979928689.93506</v>
      </c>
      <c r="O7" s="13">
        <f t="shared" si="0"/>
        <v>825024219115.5354</v>
      </c>
      <c r="P7" s="13">
        <f t="shared" si="0"/>
        <v>842394850116.54907</v>
      </c>
      <c r="Q7" s="13">
        <f t="shared" si="0"/>
        <v>868853622828.79333</v>
      </c>
      <c r="R7" s="13">
        <f t="shared" si="0"/>
        <v>892836781145.57861</v>
      </c>
      <c r="S7" s="13">
        <f t="shared" si="0"/>
        <v>913324729022.13696</v>
      </c>
      <c r="T7" s="13">
        <f t="shared" si="0"/>
        <v>917892387957.2843</v>
      </c>
      <c r="U7" s="13">
        <f t="shared" si="0"/>
        <v>942970546883.84058</v>
      </c>
      <c r="V7" s="13">
        <f t="shared" si="0"/>
        <v>969375161999.18835</v>
      </c>
      <c r="W7" s="13">
        <f t="shared" si="0"/>
        <v>997418335557.55286</v>
      </c>
      <c r="X7" s="13">
        <f t="shared" si="0"/>
        <v>1019743462852.9718</v>
      </c>
    </row>
    <row r="8" spans="1:24" s="22" customFormat="1" ht="15.75">
      <c r="A8" s="19">
        <v>1</v>
      </c>
      <c r="B8" s="20" t="s">
        <v>5</v>
      </c>
      <c r="C8" s="20"/>
      <c r="D8" s="21">
        <v>113846078555.43083</v>
      </c>
      <c r="E8" s="21">
        <v>117759458363.60094</v>
      </c>
      <c r="F8" s="21">
        <v>121463294830.21539</v>
      </c>
      <c r="G8" s="21">
        <v>124732365435.76363</v>
      </c>
      <c r="H8" s="21">
        <v>127617503021.66777</v>
      </c>
      <c r="I8" s="21">
        <v>131146966152.03517</v>
      </c>
      <c r="J8" s="21">
        <v>134613843624.22426</v>
      </c>
      <c r="K8" s="21">
        <v>138663708625.56802</v>
      </c>
      <c r="L8" s="21">
        <v>143840993251.5289</v>
      </c>
      <c r="M8" s="21">
        <v>149833054876.439</v>
      </c>
      <c r="N8" s="21">
        <v>155910828801.3251</v>
      </c>
      <c r="O8" s="21">
        <v>161846283036.22525</v>
      </c>
      <c r="P8" s="21">
        <v>168436888392.89072</v>
      </c>
      <c r="Q8" s="21">
        <v>175773213560.65488</v>
      </c>
      <c r="R8" s="21">
        <v>183997192379.61047</v>
      </c>
      <c r="S8" s="21">
        <v>193022624871.19031</v>
      </c>
      <c r="T8" s="21">
        <v>203271431068.65253</v>
      </c>
      <c r="U8" s="21">
        <v>215679925568.72955</v>
      </c>
      <c r="V8" s="21">
        <v>229945824752.58661</v>
      </c>
      <c r="W8" s="21">
        <v>244219355498.62973</v>
      </c>
      <c r="X8" s="21">
        <v>258845519173.18567</v>
      </c>
    </row>
    <row r="9" spans="1:24" s="22" customFormat="1" ht="15.75">
      <c r="A9" s="19">
        <v>2</v>
      </c>
      <c r="B9" s="20" t="s">
        <v>38</v>
      </c>
      <c r="C9" s="20"/>
      <c r="D9" s="21">
        <v>467171488702.34222</v>
      </c>
      <c r="E9" s="21">
        <v>482912168535.28766</v>
      </c>
      <c r="F9" s="21">
        <v>499886461398.85315</v>
      </c>
      <c r="G9" s="21">
        <v>516244323639.26105</v>
      </c>
      <c r="H9" s="21">
        <v>531175184525.63324</v>
      </c>
      <c r="I9" s="21">
        <v>549130593576.65442</v>
      </c>
      <c r="J9" s="21">
        <v>543812375890.52203</v>
      </c>
      <c r="K9" s="21">
        <v>560019933140.02454</v>
      </c>
      <c r="L9" s="21">
        <v>574891512373.20996</v>
      </c>
      <c r="M9" s="21">
        <v>590871309377.60498</v>
      </c>
      <c r="N9" s="21">
        <v>602562914578.72607</v>
      </c>
      <c r="O9" s="21">
        <v>608911148888.1698</v>
      </c>
      <c r="P9" s="21">
        <v>619725290768.50037</v>
      </c>
      <c r="Q9" s="21">
        <v>638165999778.30835</v>
      </c>
      <c r="R9" s="21">
        <v>654746735759.84033</v>
      </c>
      <c r="S9" s="21">
        <v>666206521914.66455</v>
      </c>
      <c r="T9" s="21">
        <v>660605317288.99524</v>
      </c>
      <c r="U9" s="21">
        <v>673294045555.95544</v>
      </c>
      <c r="V9" s="21">
        <v>685445329557.44189</v>
      </c>
      <c r="W9" s="21">
        <v>699226908803.19666</v>
      </c>
      <c r="X9" s="21">
        <v>706975601778.47314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54203289414.641861</v>
      </c>
      <c r="E10" s="21">
        <f t="shared" ref="E10:X10" si="1">+E13+E16+E19+E23</f>
        <v>54213587840.427795</v>
      </c>
      <c r="F10" s="21">
        <f t="shared" si="1"/>
        <v>54486558303.909836</v>
      </c>
      <c r="G10" s="21">
        <f t="shared" si="1"/>
        <v>54584557870.84166</v>
      </c>
      <c r="H10" s="21">
        <f t="shared" si="1"/>
        <v>54848887368.793884</v>
      </c>
      <c r="I10" s="21">
        <f t="shared" si="1"/>
        <v>54620900986.846428</v>
      </c>
      <c r="J10" s="21">
        <f t="shared" si="1"/>
        <v>54847692929.785347</v>
      </c>
      <c r="K10" s="21">
        <f t="shared" si="1"/>
        <v>54770211481.839256</v>
      </c>
      <c r="L10" s="21">
        <f t="shared" si="1"/>
        <v>54852744629.686531</v>
      </c>
      <c r="M10" s="21">
        <f t="shared" si="1"/>
        <v>54552084929.712883</v>
      </c>
      <c r="N10" s="21">
        <f t="shared" si="1"/>
        <v>54506185309.883911</v>
      </c>
      <c r="O10" s="21">
        <f t="shared" si="1"/>
        <v>54266787191.140358</v>
      </c>
      <c r="P10" s="21">
        <f t="shared" si="1"/>
        <v>54232670955.157997</v>
      </c>
      <c r="Q10" s="21">
        <f t="shared" si="1"/>
        <v>54914409489.830116</v>
      </c>
      <c r="R10" s="21">
        <f t="shared" si="1"/>
        <v>54092853006.127861</v>
      </c>
      <c r="S10" s="21">
        <f t="shared" si="1"/>
        <v>54095582236.282127</v>
      </c>
      <c r="T10" s="21">
        <f t="shared" si="1"/>
        <v>54015639599.636635</v>
      </c>
      <c r="U10" s="21">
        <f t="shared" si="1"/>
        <v>53996575759.155472</v>
      </c>
      <c r="V10" s="21">
        <f t="shared" si="1"/>
        <v>53984007689.159813</v>
      </c>
      <c r="W10" s="21">
        <f t="shared" si="1"/>
        <v>53972071255.726486</v>
      </c>
      <c r="X10" s="21">
        <f t="shared" si="1"/>
        <v>53922341901.313026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54116324806.488449</v>
      </c>
      <c r="E11" s="38">
        <f t="shared" ref="E11:X11" si="2">+E13+E16</f>
        <v>54128039172.045197</v>
      </c>
      <c r="F11" s="38">
        <f t="shared" si="2"/>
        <v>54401882710.973953</v>
      </c>
      <c r="G11" s="38">
        <f t="shared" si="2"/>
        <v>54500973467.654709</v>
      </c>
      <c r="H11" s="38">
        <f t="shared" si="2"/>
        <v>54766395185.752228</v>
      </c>
      <c r="I11" s="38">
        <f t="shared" si="2"/>
        <v>54539140385.222855</v>
      </c>
      <c r="J11" s="38">
        <f t="shared" si="2"/>
        <v>54766663909.579849</v>
      </c>
      <c r="K11" s="38">
        <f t="shared" si="2"/>
        <v>54691001884.012589</v>
      </c>
      <c r="L11" s="38">
        <f t="shared" si="2"/>
        <v>54775354454.238693</v>
      </c>
      <c r="M11" s="38">
        <f t="shared" si="2"/>
        <v>54476514176.643875</v>
      </c>
      <c r="N11" s="38">
        <f t="shared" si="2"/>
        <v>54432433979.193733</v>
      </c>
      <c r="O11" s="38">
        <f t="shared" si="2"/>
        <v>54194855282.82901</v>
      </c>
      <c r="P11" s="38">
        <f t="shared" si="2"/>
        <v>54162558469.225479</v>
      </c>
      <c r="Q11" s="38">
        <f t="shared" si="2"/>
        <v>54846116426.276428</v>
      </c>
      <c r="R11" s="38">
        <f t="shared" si="2"/>
        <v>54026379364.953003</v>
      </c>
      <c r="S11" s="38">
        <f t="shared" si="2"/>
        <v>54030928017.486099</v>
      </c>
      <c r="T11" s="38">
        <f t="shared" si="2"/>
        <v>53953168687.695198</v>
      </c>
      <c r="U11" s="38">
        <f t="shared" si="2"/>
        <v>53935414831.326797</v>
      </c>
      <c r="V11" s="38">
        <f t="shared" si="2"/>
        <v>53925030068.18573</v>
      </c>
      <c r="W11" s="38">
        <f t="shared" si="2"/>
        <v>53915276941.607002</v>
      </c>
      <c r="X11" s="38">
        <f t="shared" si="2"/>
        <v>53867730894.048134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86964608.153410867</v>
      </c>
      <c r="E12" s="38">
        <f t="shared" ref="E12:X12" si="3">+E23+E19</f>
        <v>85548668.382595882</v>
      </c>
      <c r="F12" s="38">
        <f t="shared" si="3"/>
        <v>84675592.935884818</v>
      </c>
      <c r="G12" s="38">
        <f t="shared" si="3"/>
        <v>83584403.186950505</v>
      </c>
      <c r="H12" s="38">
        <f t="shared" si="3"/>
        <v>82492183.041652694</v>
      </c>
      <c r="I12" s="38">
        <f t="shared" si="3"/>
        <v>81760601.623575881</v>
      </c>
      <c r="J12" s="38">
        <f t="shared" si="3"/>
        <v>81029020.205499038</v>
      </c>
      <c r="K12" s="38">
        <f t="shared" si="3"/>
        <v>79209597.826669231</v>
      </c>
      <c r="L12" s="38">
        <f t="shared" si="3"/>
        <v>77390175.447839424</v>
      </c>
      <c r="M12" s="38">
        <f t="shared" si="3"/>
        <v>75570753.069009632</v>
      </c>
      <c r="N12" s="38">
        <f t="shared" si="3"/>
        <v>73751330.690179825</v>
      </c>
      <c r="O12" s="38">
        <f t="shared" si="3"/>
        <v>71931908.311350018</v>
      </c>
      <c r="P12" s="38">
        <f t="shared" si="3"/>
        <v>70112485.932520211</v>
      </c>
      <c r="Q12" s="38">
        <f t="shared" si="3"/>
        <v>68293063.553690389</v>
      </c>
      <c r="R12" s="38">
        <f t="shared" si="3"/>
        <v>66473641.174860589</v>
      </c>
      <c r="S12" s="38">
        <f t="shared" si="3"/>
        <v>64654218.796030782</v>
      </c>
      <c r="T12" s="38">
        <f t="shared" si="3"/>
        <v>62470911.941435009</v>
      </c>
      <c r="U12" s="38">
        <f t="shared" si="3"/>
        <v>61160927.828677543</v>
      </c>
      <c r="V12" s="38">
        <f t="shared" si="3"/>
        <v>58977620.974081777</v>
      </c>
      <c r="W12" s="38">
        <f t="shared" si="3"/>
        <v>56794314.119486004</v>
      </c>
      <c r="X12" s="38">
        <f t="shared" si="3"/>
        <v>54611007.264890239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31942913685.247498</v>
      </c>
      <c r="E13" s="13">
        <f t="shared" ref="E13:X13" si="4">+E14+E15</f>
        <v>31955546416.494339</v>
      </c>
      <c r="F13" s="13">
        <f t="shared" si="4"/>
        <v>32230308321.113186</v>
      </c>
      <c r="G13" s="13">
        <f t="shared" si="4"/>
        <v>32330317443.484032</v>
      </c>
      <c r="H13" s="13">
        <f t="shared" si="4"/>
        <v>32596657527.271645</v>
      </c>
      <c r="I13" s="13">
        <f t="shared" si="4"/>
        <v>32370321092.432365</v>
      </c>
      <c r="J13" s="13">
        <f t="shared" si="4"/>
        <v>32598762982.479454</v>
      </c>
      <c r="K13" s="13">
        <f t="shared" si="4"/>
        <v>32524019322.602295</v>
      </c>
      <c r="L13" s="13">
        <f t="shared" si="4"/>
        <v>32609290258.518486</v>
      </c>
      <c r="M13" s="13">
        <f t="shared" si="4"/>
        <v>32311368346.613762</v>
      </c>
      <c r="N13" s="13">
        <f t="shared" si="4"/>
        <v>32268206514.853714</v>
      </c>
      <c r="O13" s="13">
        <f t="shared" si="4"/>
        <v>31971337330.552895</v>
      </c>
      <c r="P13" s="13">
        <f t="shared" si="4"/>
        <v>31879750029.013283</v>
      </c>
      <c r="Q13" s="13">
        <f t="shared" si="4"/>
        <v>32504017498.128128</v>
      </c>
      <c r="R13" s="13">
        <f t="shared" si="4"/>
        <v>31624989948.868607</v>
      </c>
      <c r="S13" s="13">
        <f t="shared" si="4"/>
        <v>31570248113.465614</v>
      </c>
      <c r="T13" s="13">
        <f t="shared" si="4"/>
        <v>31524980826.497761</v>
      </c>
      <c r="U13" s="13">
        <f t="shared" si="4"/>
        <v>31539719012.952412</v>
      </c>
      <c r="V13" s="13">
        <f t="shared" si="4"/>
        <v>31561826292.634388</v>
      </c>
      <c r="W13" s="13">
        <f t="shared" si="4"/>
        <v>31584565208.878708</v>
      </c>
      <c r="X13" s="13">
        <f t="shared" si="4"/>
        <v>31569511204.142883</v>
      </c>
    </row>
    <row r="14" spans="1:24" ht="15.75">
      <c r="A14" s="8" t="s">
        <v>43</v>
      </c>
      <c r="B14" s="2" t="s">
        <v>27</v>
      </c>
      <c r="C14" s="10"/>
      <c r="D14" s="11">
        <v>9940906763.661869</v>
      </c>
      <c r="E14" s="11">
        <v>9953539494.9087124</v>
      </c>
      <c r="F14" s="11">
        <v>10228301399.527557</v>
      </c>
      <c r="G14" s="11">
        <v>10328310521.898401</v>
      </c>
      <c r="H14" s="11">
        <v>10489377845.295654</v>
      </c>
      <c r="I14" s="11">
        <v>10263041410.456377</v>
      </c>
      <c r="J14" s="11">
        <v>10491483300.503462</v>
      </c>
      <c r="K14" s="11">
        <v>10416739640.626305</v>
      </c>
      <c r="L14" s="11">
        <v>10502010576.542498</v>
      </c>
      <c r="M14" s="11">
        <v>10204088664.637774</v>
      </c>
      <c r="N14" s="11">
        <v>10160926832.877726</v>
      </c>
      <c r="O14" s="11">
        <v>9864057648.5769062</v>
      </c>
      <c r="P14" s="11">
        <v>9772470347.0372906</v>
      </c>
      <c r="Q14" s="11">
        <v>10396737816.152136</v>
      </c>
      <c r="R14" s="11">
        <v>9517710266.8926144</v>
      </c>
      <c r="S14" s="11">
        <v>9462968431.4896259</v>
      </c>
      <c r="T14" s="11">
        <v>9417701144.5217705</v>
      </c>
      <c r="U14" s="11">
        <v>9432439330.9764214</v>
      </c>
      <c r="V14" s="11">
        <v>9454546610.6583977</v>
      </c>
      <c r="W14" s="11">
        <v>9477285526.9027157</v>
      </c>
      <c r="X14" s="11">
        <v>9462231522.1668949</v>
      </c>
    </row>
    <row r="15" spans="1:24" ht="15.75">
      <c r="A15" s="8" t="s">
        <v>47</v>
      </c>
      <c r="B15" s="2" t="s">
        <v>6</v>
      </c>
      <c r="C15" s="10"/>
      <c r="D15" s="11">
        <v>22002006921.585629</v>
      </c>
      <c r="E15" s="11">
        <v>22002006921.585629</v>
      </c>
      <c r="F15" s="11">
        <v>22002006921.585629</v>
      </c>
      <c r="G15" s="11">
        <v>22002006921.585629</v>
      </c>
      <c r="H15" s="11">
        <v>22107279681.97599</v>
      </c>
      <c r="I15" s="11">
        <v>22107279681.97599</v>
      </c>
      <c r="J15" s="11">
        <v>22107279681.97599</v>
      </c>
      <c r="K15" s="11">
        <v>22107279681.97599</v>
      </c>
      <c r="L15" s="11">
        <v>22107279681.97599</v>
      </c>
      <c r="M15" s="11">
        <v>22107279681.97599</v>
      </c>
      <c r="N15" s="11">
        <v>22107279681.97599</v>
      </c>
      <c r="O15" s="11">
        <v>22107279681.97599</v>
      </c>
      <c r="P15" s="11">
        <v>22107279681.97599</v>
      </c>
      <c r="Q15" s="11">
        <v>22107279681.97599</v>
      </c>
      <c r="R15" s="11">
        <v>22107279681.97599</v>
      </c>
      <c r="S15" s="11">
        <v>22107279681.97599</v>
      </c>
      <c r="T15" s="11">
        <v>22107279681.97599</v>
      </c>
      <c r="U15" s="11">
        <v>22107279681.97599</v>
      </c>
      <c r="V15" s="11">
        <v>22107279681.97599</v>
      </c>
      <c r="W15" s="11">
        <v>22107279681.97599</v>
      </c>
      <c r="X15" s="11">
        <v>22107279681.97599</v>
      </c>
    </row>
    <row r="16" spans="1:24" ht="15.75">
      <c r="A16" s="15" t="s">
        <v>44</v>
      </c>
      <c r="B16" s="10" t="s">
        <v>11</v>
      </c>
      <c r="C16" s="10"/>
      <c r="D16" s="13">
        <f>+D17+D18</f>
        <v>22173411121.240955</v>
      </c>
      <c r="E16" s="13">
        <f t="shared" ref="E16:X16" si="5">+E17+E18</f>
        <v>22172492755.550861</v>
      </c>
      <c r="F16" s="13">
        <f t="shared" si="5"/>
        <v>22171574389.860767</v>
      </c>
      <c r="G16" s="13">
        <f t="shared" si="5"/>
        <v>22170656024.170673</v>
      </c>
      <c r="H16" s="13">
        <f t="shared" si="5"/>
        <v>22169737658.480579</v>
      </c>
      <c r="I16" s="13">
        <f t="shared" si="5"/>
        <v>22168819292.790485</v>
      </c>
      <c r="J16" s="13">
        <f t="shared" si="5"/>
        <v>22167900927.100391</v>
      </c>
      <c r="K16" s="13">
        <f t="shared" si="5"/>
        <v>22166982561.410297</v>
      </c>
      <c r="L16" s="13">
        <f t="shared" si="5"/>
        <v>22166064195.720203</v>
      </c>
      <c r="M16" s="13">
        <f t="shared" si="5"/>
        <v>22165145830.030113</v>
      </c>
      <c r="N16" s="13">
        <f t="shared" si="5"/>
        <v>22164227464.340019</v>
      </c>
      <c r="O16" s="13">
        <f t="shared" si="5"/>
        <v>22223517952.276112</v>
      </c>
      <c r="P16" s="13">
        <f t="shared" si="5"/>
        <v>22282808440.2122</v>
      </c>
      <c r="Q16" s="13">
        <f t="shared" si="5"/>
        <v>22342098928.148296</v>
      </c>
      <c r="R16" s="13">
        <f t="shared" si="5"/>
        <v>22401389416.084393</v>
      </c>
      <c r="S16" s="13">
        <f t="shared" si="5"/>
        <v>22460679904.020481</v>
      </c>
      <c r="T16" s="13">
        <f t="shared" si="5"/>
        <v>22428187861.197437</v>
      </c>
      <c r="U16" s="13">
        <f t="shared" si="5"/>
        <v>22395695818.37439</v>
      </c>
      <c r="V16" s="13">
        <f t="shared" si="5"/>
        <v>22363203775.551342</v>
      </c>
      <c r="W16" s="13">
        <f t="shared" si="5"/>
        <v>22330711732.728294</v>
      </c>
      <c r="X16" s="13">
        <f t="shared" si="5"/>
        <v>22298219689.905251</v>
      </c>
    </row>
    <row r="17" spans="1:24">
      <c r="A17" s="8" t="s">
        <v>45</v>
      </c>
      <c r="B17" s="2" t="s">
        <v>7</v>
      </c>
      <c r="C17" s="2"/>
      <c r="D17" s="14">
        <v>3059063449.5377512</v>
      </c>
      <c r="E17" s="14">
        <v>3090343831.8398066</v>
      </c>
      <c r="F17" s="14">
        <v>3121624214.1418619</v>
      </c>
      <c r="G17" s="14">
        <v>3152904596.4439173</v>
      </c>
      <c r="H17" s="14">
        <v>3184184978.7459726</v>
      </c>
      <c r="I17" s="14">
        <v>3215465361.048028</v>
      </c>
      <c r="J17" s="14">
        <v>3246745743.3500834</v>
      </c>
      <c r="K17" s="14">
        <v>3278026125.6521392</v>
      </c>
      <c r="L17" s="14">
        <v>3309306507.9541945</v>
      </c>
      <c r="M17" s="14">
        <v>3340586890.2562499</v>
      </c>
      <c r="N17" s="14">
        <v>3371867272.5583057</v>
      </c>
      <c r="O17" s="14">
        <v>3409413151.4607387</v>
      </c>
      <c r="P17" s="14">
        <v>3446959030.3631721</v>
      </c>
      <c r="Q17" s="14">
        <v>3484504909.2656064</v>
      </c>
      <c r="R17" s="14">
        <v>3522050788.1680398</v>
      </c>
      <c r="S17" s="14">
        <v>3559596667.0704727</v>
      </c>
      <c r="T17" s="14">
        <v>3535467935.4142194</v>
      </c>
      <c r="U17" s="14">
        <v>3511339203.757966</v>
      </c>
      <c r="V17" s="14">
        <v>3487210472.1017122</v>
      </c>
      <c r="W17" s="14">
        <v>3463081740.4454589</v>
      </c>
      <c r="X17" s="14">
        <v>3438953008.7892056</v>
      </c>
    </row>
    <row r="18" spans="1:24">
      <c r="A18" s="8" t="s">
        <v>46</v>
      </c>
      <c r="B18" s="2" t="s">
        <v>62</v>
      </c>
      <c r="C18" s="2"/>
      <c r="D18" s="14">
        <v>19114347671.703205</v>
      </c>
      <c r="E18" s="14">
        <v>19082148923.711056</v>
      </c>
      <c r="F18" s="14">
        <v>19049950175.718906</v>
      </c>
      <c r="G18" s="14">
        <v>19017751427.726757</v>
      </c>
      <c r="H18" s="14">
        <v>18985552679.734608</v>
      </c>
      <c r="I18" s="14">
        <v>18953353931.742458</v>
      </c>
      <c r="J18" s="14">
        <v>18921155183.750309</v>
      </c>
      <c r="K18" s="14">
        <v>18888956435.75816</v>
      </c>
      <c r="L18" s="14">
        <v>18856757687.76601</v>
      </c>
      <c r="M18" s="14">
        <v>18824558939.773865</v>
      </c>
      <c r="N18" s="14">
        <v>18792360191.781712</v>
      </c>
      <c r="O18" s="14">
        <v>18814104800.815372</v>
      </c>
      <c r="P18" s="14">
        <v>18835849409.84903</v>
      </c>
      <c r="Q18" s="14">
        <v>18857594018.88269</v>
      </c>
      <c r="R18" s="14">
        <v>18879338627.916351</v>
      </c>
      <c r="S18" s="14">
        <v>18901083236.950008</v>
      </c>
      <c r="T18" s="14">
        <v>18892719925.783218</v>
      </c>
      <c r="U18" s="14">
        <v>18884356614.616425</v>
      </c>
      <c r="V18" s="14">
        <v>18875993303.449631</v>
      </c>
      <c r="W18" s="14">
        <v>18867629992.282837</v>
      </c>
      <c r="X18" s="14">
        <v>18859266681.116047</v>
      </c>
    </row>
    <row r="19" spans="1:24" ht="15.75">
      <c r="A19" s="15" t="s">
        <v>48</v>
      </c>
      <c r="B19" s="10" t="s">
        <v>12</v>
      </c>
      <c r="C19" s="10"/>
      <c r="D19" s="13">
        <f>+D20+D21+D22</f>
        <v>86964608.153410867</v>
      </c>
      <c r="E19" s="13">
        <f t="shared" ref="E19:X19" si="6">+E20+E21+E22</f>
        <v>85548668.382595882</v>
      </c>
      <c r="F19" s="13">
        <f t="shared" si="6"/>
        <v>84675592.935884818</v>
      </c>
      <c r="G19" s="13">
        <f t="shared" si="6"/>
        <v>83584403.186950505</v>
      </c>
      <c r="H19" s="13">
        <f t="shared" si="6"/>
        <v>82492183.041652694</v>
      </c>
      <c r="I19" s="13">
        <f t="shared" si="6"/>
        <v>81760601.623575881</v>
      </c>
      <c r="J19" s="13">
        <f t="shared" si="6"/>
        <v>81029020.205499038</v>
      </c>
      <c r="K19" s="13">
        <f t="shared" si="6"/>
        <v>79209597.826669231</v>
      </c>
      <c r="L19" s="13">
        <f t="shared" si="6"/>
        <v>77390175.447839424</v>
      </c>
      <c r="M19" s="13">
        <f t="shared" si="6"/>
        <v>75570753.069009632</v>
      </c>
      <c r="N19" s="13">
        <f t="shared" si="6"/>
        <v>73751330.690179825</v>
      </c>
      <c r="O19" s="13">
        <f t="shared" si="6"/>
        <v>71931908.311350018</v>
      </c>
      <c r="P19" s="13">
        <f t="shared" si="6"/>
        <v>70112485.932520211</v>
      </c>
      <c r="Q19" s="13">
        <f t="shared" si="6"/>
        <v>68293063.553690389</v>
      </c>
      <c r="R19" s="13">
        <f t="shared" si="6"/>
        <v>66473641.174860589</v>
      </c>
      <c r="S19" s="13">
        <f t="shared" si="6"/>
        <v>64654218.796030782</v>
      </c>
      <c r="T19" s="13">
        <f t="shared" si="6"/>
        <v>62470911.941435009</v>
      </c>
      <c r="U19" s="13">
        <f t="shared" si="6"/>
        <v>61160927.828677543</v>
      </c>
      <c r="V19" s="13">
        <f t="shared" si="6"/>
        <v>58977620.974081777</v>
      </c>
      <c r="W19" s="13">
        <f t="shared" si="6"/>
        <v>56794314.119486004</v>
      </c>
      <c r="X19" s="13">
        <f t="shared" si="6"/>
        <v>54611007.264890239</v>
      </c>
    </row>
    <row r="20" spans="1:24" s="16" customFormat="1">
      <c r="A20" s="8" t="s">
        <v>59</v>
      </c>
      <c r="B20" s="2" t="s">
        <v>13</v>
      </c>
      <c r="C20" s="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16" customFormat="1">
      <c r="A21" s="8" t="s">
        <v>60</v>
      </c>
      <c r="B21" s="2" t="s">
        <v>14</v>
      </c>
      <c r="C21" s="2"/>
      <c r="D21" s="11">
        <v>86964608.153410867</v>
      </c>
      <c r="E21" s="11">
        <v>85548668.382595882</v>
      </c>
      <c r="F21" s="11">
        <v>84675592.935884818</v>
      </c>
      <c r="G21" s="11">
        <v>83584403.186950505</v>
      </c>
      <c r="H21" s="11">
        <v>82492183.041652694</v>
      </c>
      <c r="I21" s="11">
        <v>81760601.623575881</v>
      </c>
      <c r="J21" s="11">
        <v>81029020.205499038</v>
      </c>
      <c r="K21" s="11">
        <v>79209597.826669231</v>
      </c>
      <c r="L21" s="11">
        <v>77390175.447839424</v>
      </c>
      <c r="M21" s="11">
        <v>75570753.069009632</v>
      </c>
      <c r="N21" s="11">
        <v>73751330.690179825</v>
      </c>
      <c r="O21" s="11">
        <v>71931908.311350018</v>
      </c>
      <c r="P21" s="11">
        <v>70112485.932520211</v>
      </c>
      <c r="Q21" s="11">
        <v>68293063.553690389</v>
      </c>
      <c r="R21" s="11">
        <v>66473641.174860589</v>
      </c>
      <c r="S21" s="11">
        <v>64654218.796030782</v>
      </c>
      <c r="T21" s="11">
        <v>62470911.941435009</v>
      </c>
      <c r="U21" s="11">
        <v>61160927.828677543</v>
      </c>
      <c r="V21" s="11">
        <v>58977620.974081777</v>
      </c>
      <c r="W21" s="11">
        <v>56794314.119486004</v>
      </c>
      <c r="X21" s="11">
        <v>54611007.264890239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36941189416.796806</v>
      </c>
      <c r="E35" s="11">
        <v>39508306401.38163</v>
      </c>
      <c r="F35" s="11">
        <v>37915394930.259659</v>
      </c>
      <c r="G35" s="11">
        <v>37531489592.614563</v>
      </c>
      <c r="H35" s="11">
        <v>41565729074.508698</v>
      </c>
      <c r="I35" s="11">
        <v>38837249580.852074</v>
      </c>
      <c r="J35" s="11">
        <v>43421518998.303253</v>
      </c>
      <c r="K35" s="11">
        <v>42454142780.943588</v>
      </c>
      <c r="L35" s="11">
        <v>45712115476.237083</v>
      </c>
      <c r="M35" s="11">
        <v>45954123241.873459</v>
      </c>
      <c r="N35" s="11">
        <v>46685973752.795486</v>
      </c>
      <c r="O35" s="11">
        <v>50211676076.049522</v>
      </c>
      <c r="P35" s="11">
        <v>51876713288.17485</v>
      </c>
      <c r="Q35" s="11">
        <v>55153748172.634933</v>
      </c>
      <c r="R35" s="11">
        <v>57802157480.115189</v>
      </c>
      <c r="S35" s="11">
        <v>59523801914.079788</v>
      </c>
      <c r="T35" s="11">
        <v>64142760939.788513</v>
      </c>
      <c r="U35" s="11">
        <v>65878347607.861107</v>
      </c>
      <c r="V35" s="11">
        <v>69558977980.645309</v>
      </c>
      <c r="W35" s="11">
        <v>73001196543.959915</v>
      </c>
      <c r="X35" s="11">
        <v>75410236029.910599</v>
      </c>
    </row>
    <row r="36" spans="1:24" ht="15.75">
      <c r="A36" s="25">
        <v>5</v>
      </c>
      <c r="B36" s="9" t="s">
        <v>9</v>
      </c>
      <c r="C36" s="10"/>
      <c r="D36" s="11">
        <v>24781104.999999996</v>
      </c>
      <c r="E36" s="11">
        <v>25237951</v>
      </c>
      <c r="F36" s="11">
        <v>25679801.999999996</v>
      </c>
      <c r="G36" s="11">
        <v>26107771.999999996</v>
      </c>
      <c r="H36" s="11">
        <v>26523599.999999996</v>
      </c>
      <c r="I36" s="11">
        <v>26928600.000000004</v>
      </c>
      <c r="J36" s="11">
        <v>27323664.000000004</v>
      </c>
      <c r="K36" s="11">
        <v>27708646.999999996</v>
      </c>
      <c r="L36" s="11">
        <v>28082684</v>
      </c>
      <c r="M36" s="11">
        <v>28444414</v>
      </c>
      <c r="N36" s="11">
        <v>28793235.999999996</v>
      </c>
      <c r="O36" s="11">
        <v>29129204.000000004</v>
      </c>
      <c r="P36" s="11">
        <v>29453931</v>
      </c>
      <c r="Q36" s="11">
        <v>29770316</v>
      </c>
      <c r="R36" s="11">
        <v>30082152</v>
      </c>
      <c r="S36" s="11">
        <v>30392473.000000004</v>
      </c>
      <c r="T36" s="11">
        <v>30702084</v>
      </c>
      <c r="U36" s="11">
        <v>31011198.999999996</v>
      </c>
      <c r="V36" s="11">
        <v>31321452.999999989</v>
      </c>
      <c r="W36" s="11">
        <v>31634523.999999996</v>
      </c>
      <c r="X36" s="11">
        <v>31951412.000000007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25633.27408815769</v>
      </c>
      <c r="E39" s="11">
        <f t="shared" si="8"/>
        <v>25948.430391172264</v>
      </c>
      <c r="F39" s="11">
        <f t="shared" si="8"/>
        <v>26317.816412018226</v>
      </c>
      <c r="G39" s="11">
        <f t="shared" si="8"/>
        <v>26641.922832245757</v>
      </c>
      <c r="H39" s="11">
        <f t="shared" si="8"/>
        <v>26905.909262547131</v>
      </c>
      <c r="I39" s="11">
        <f t="shared" si="8"/>
        <v>27290.630063038403</v>
      </c>
      <c r="J39" s="11">
        <f t="shared" si="8"/>
        <v>26836.587964356891</v>
      </c>
      <c r="K39" s="11">
        <f t="shared" si="8"/>
        <v>27192.011693946366</v>
      </c>
      <c r="L39" s="11">
        <f t="shared" si="8"/>
        <v>27546.699249061287</v>
      </c>
      <c r="M39" s="11">
        <f t="shared" si="8"/>
        <v>27958.264465696386</v>
      </c>
      <c r="N39" s="11">
        <f t="shared" si="8"/>
        <v>28235.101073388734</v>
      </c>
      <c r="O39" s="11">
        <f t="shared" si="8"/>
        <v>28322.923589519825</v>
      </c>
      <c r="P39" s="11">
        <f t="shared" si="8"/>
        <v>28600.421794854788</v>
      </c>
      <c r="Q39" s="11">
        <f t="shared" si="8"/>
        <v>29185.23346640974</v>
      </c>
      <c r="R39" s="11">
        <f t="shared" si="8"/>
        <v>29679.950461841247</v>
      </c>
      <c r="S39" s="11">
        <f t="shared" si="8"/>
        <v>30051.017204889409</v>
      </c>
      <c r="T39" s="11">
        <f t="shared" si="8"/>
        <v>29896.745379150299</v>
      </c>
      <c r="U39" s="11">
        <f t="shared" si="8"/>
        <v>30407.419812559994</v>
      </c>
      <c r="V39" s="11">
        <f t="shared" si="8"/>
        <v>30949.239870806399</v>
      </c>
      <c r="W39" s="11">
        <f t="shared" si="8"/>
        <v>31529.424484387782</v>
      </c>
      <c r="X39" s="11">
        <f t="shared" si="8"/>
        <v>31915.442824654245</v>
      </c>
    </row>
    <row r="40" spans="1:24" ht="15.75">
      <c r="B40" s="20" t="s">
        <v>5</v>
      </c>
      <c r="C40" s="7"/>
      <c r="D40" s="11">
        <f t="shared" ref="D40:X40" si="9">+D8/D36</f>
        <v>4594.0678817764929</v>
      </c>
      <c r="E40" s="11">
        <f t="shared" si="9"/>
        <v>4665.9674695303493</v>
      </c>
      <c r="F40" s="11">
        <f t="shared" si="9"/>
        <v>4729.9155511485415</v>
      </c>
      <c r="G40" s="11">
        <f t="shared" si="9"/>
        <v>4777.5951711147027</v>
      </c>
      <c r="H40" s="11">
        <f t="shared" si="9"/>
        <v>4811.4698993224065</v>
      </c>
      <c r="I40" s="11">
        <f t="shared" si="9"/>
        <v>4870.1739471058709</v>
      </c>
      <c r="J40" s="11">
        <f t="shared" si="9"/>
        <v>4926.6395467395678</v>
      </c>
      <c r="K40" s="11">
        <f t="shared" si="9"/>
        <v>5004.3478711020443</v>
      </c>
      <c r="L40" s="11">
        <f t="shared" si="9"/>
        <v>5122.0529081739087</v>
      </c>
      <c r="M40" s="11">
        <f t="shared" si="9"/>
        <v>5267.5739734500767</v>
      </c>
      <c r="N40" s="11">
        <f t="shared" si="9"/>
        <v>5414.8421803414221</v>
      </c>
      <c r="O40" s="11">
        <f t="shared" si="9"/>
        <v>5556.1519304209351</v>
      </c>
      <c r="P40" s="11">
        <f t="shared" si="9"/>
        <v>5718.6556318370785</v>
      </c>
      <c r="Q40" s="11">
        <f t="shared" si="9"/>
        <v>5904.3113133449733</v>
      </c>
      <c r="R40" s="11">
        <f t="shared" si="9"/>
        <v>6116.4903488158188</v>
      </c>
      <c r="S40" s="11">
        <f t="shared" si="9"/>
        <v>6351.0009491886458</v>
      </c>
      <c r="T40" s="11">
        <f t="shared" si="9"/>
        <v>6620.7698170799258</v>
      </c>
      <c r="U40" s="11">
        <f t="shared" si="9"/>
        <v>6954.904438513634</v>
      </c>
      <c r="V40" s="11">
        <f t="shared" si="9"/>
        <v>7341.4801271379938</v>
      </c>
      <c r="W40" s="11">
        <f t="shared" si="9"/>
        <v>7720.0262440689721</v>
      </c>
      <c r="X40" s="11">
        <f t="shared" si="9"/>
        <v>8101.2231688911152</v>
      </c>
    </row>
    <row r="41" spans="1:24" ht="15.75">
      <c r="B41" s="20" t="s">
        <v>38</v>
      </c>
      <c r="C41" s="7"/>
      <c r="D41" s="37">
        <f>+D9/D36</f>
        <v>18851.923217400607</v>
      </c>
      <c r="E41" s="37">
        <f t="shared" ref="E41:X41" si="10">+E9/E36</f>
        <v>19134.36508911867</v>
      </c>
      <c r="F41" s="37">
        <f t="shared" si="10"/>
        <v>19466.133788681596</v>
      </c>
      <c r="G41" s="37">
        <f t="shared" si="10"/>
        <v>19773.587866450693</v>
      </c>
      <c r="H41" s="37">
        <f t="shared" si="10"/>
        <v>20026.511654738923</v>
      </c>
      <c r="I41" s="37">
        <f t="shared" si="10"/>
        <v>20392.095897174542</v>
      </c>
      <c r="J41" s="37">
        <f t="shared" si="10"/>
        <v>19902.61539925692</v>
      </c>
      <c r="K41" s="37">
        <f t="shared" si="10"/>
        <v>20211.016912519208</v>
      </c>
      <c r="L41" s="37">
        <f t="shared" si="10"/>
        <v>20471.387719678431</v>
      </c>
      <c r="M41" s="37">
        <f t="shared" si="10"/>
        <v>20772.841703738563</v>
      </c>
      <c r="N41" s="37">
        <f t="shared" si="10"/>
        <v>20927.23841733962</v>
      </c>
      <c r="O41" s="37">
        <f t="shared" si="10"/>
        <v>20903.803237746204</v>
      </c>
      <c r="P41" s="37">
        <f t="shared" si="10"/>
        <v>21040.495096172406</v>
      </c>
      <c r="Q41" s="37">
        <f t="shared" si="10"/>
        <v>21436.31931143453</v>
      </c>
      <c r="R41" s="37">
        <f t="shared" si="10"/>
        <v>21765.289124256811</v>
      </c>
      <c r="S41" s="37">
        <f t="shared" si="10"/>
        <v>21920.115612660557</v>
      </c>
      <c r="T41" s="37">
        <f t="shared" si="10"/>
        <v>21516.627903467244</v>
      </c>
      <c r="U41" s="37">
        <f t="shared" si="10"/>
        <v>21711.319370655598</v>
      </c>
      <c r="V41" s="37">
        <f t="shared" si="10"/>
        <v>21884.212381764093</v>
      </c>
      <c r="W41" s="37">
        <f t="shared" si="10"/>
        <v>22103.285284241883</v>
      </c>
      <c r="X41" s="37">
        <f t="shared" si="10"/>
        <v>22126.584007569774</v>
      </c>
    </row>
    <row r="42" spans="1:24" ht="15.75">
      <c r="B42" s="20" t="s">
        <v>10</v>
      </c>
      <c r="C42" s="9"/>
      <c r="D42" s="11">
        <f t="shared" ref="D42:X42" si="11">+D10/D36</f>
        <v>2187.2829889805912</v>
      </c>
      <c r="E42" s="11">
        <f t="shared" si="11"/>
        <v>2148.0978325232422</v>
      </c>
      <c r="F42" s="11">
        <f t="shared" si="11"/>
        <v>2121.7670721880895</v>
      </c>
      <c r="G42" s="11">
        <f t="shared" si="11"/>
        <v>2090.7397946803608</v>
      </c>
      <c r="H42" s="11">
        <f t="shared" si="11"/>
        <v>2067.9277084857972</v>
      </c>
      <c r="I42" s="11">
        <f t="shared" si="11"/>
        <v>2028.3602187579904</v>
      </c>
      <c r="J42" s="11">
        <f t="shared" si="11"/>
        <v>2007.3330183603978</v>
      </c>
      <c r="K42" s="11">
        <f t="shared" si="11"/>
        <v>1976.646910325115</v>
      </c>
      <c r="L42" s="11">
        <f t="shared" si="11"/>
        <v>1953.2586212089461</v>
      </c>
      <c r="M42" s="11">
        <f t="shared" si="11"/>
        <v>1917.84878850775</v>
      </c>
      <c r="N42" s="11">
        <f t="shared" si="11"/>
        <v>1893.0204757076947</v>
      </c>
      <c r="O42" s="11">
        <f t="shared" si="11"/>
        <v>1862.9684213526862</v>
      </c>
      <c r="P42" s="11">
        <f t="shared" si="11"/>
        <v>1841.2710668453049</v>
      </c>
      <c r="Q42" s="11">
        <f t="shared" si="11"/>
        <v>1844.6028416302372</v>
      </c>
      <c r="R42" s="11">
        <f t="shared" si="11"/>
        <v>1798.1709887686181</v>
      </c>
      <c r="S42" s="11">
        <f t="shared" si="11"/>
        <v>1779.9006430402067</v>
      </c>
      <c r="T42" s="11">
        <f t="shared" si="11"/>
        <v>1759.3476586031304</v>
      </c>
      <c r="U42" s="11">
        <f t="shared" si="11"/>
        <v>1741.1960033907583</v>
      </c>
      <c r="V42" s="11">
        <f t="shared" si="11"/>
        <v>1723.5473619043098</v>
      </c>
      <c r="W42" s="11">
        <f t="shared" si="11"/>
        <v>1706.112956076927</v>
      </c>
      <c r="X42" s="11">
        <f t="shared" si="11"/>
        <v>1687.6356481933574</v>
      </c>
    </row>
    <row r="43" spans="1:24" ht="15.75">
      <c r="B43" s="26" t="s">
        <v>32</v>
      </c>
      <c r="C43" s="9"/>
      <c r="D43" s="11">
        <f t="shared" ref="D43:X43" si="12">+D11/D36</f>
        <v>2183.7736778278636</v>
      </c>
      <c r="E43" s="11">
        <f t="shared" si="12"/>
        <v>2144.7081489319476</v>
      </c>
      <c r="F43" s="11">
        <f t="shared" si="12"/>
        <v>2118.4697105909913</v>
      </c>
      <c r="G43" s="11">
        <f t="shared" si="12"/>
        <v>2087.5382804650935</v>
      </c>
      <c r="H43" s="11">
        <f t="shared" si="12"/>
        <v>2064.81756570572</v>
      </c>
      <c r="I43" s="11">
        <f t="shared" si="12"/>
        <v>2025.3240192666105</v>
      </c>
      <c r="J43" s="11">
        <f t="shared" si="12"/>
        <v>2004.3674929387157</v>
      </c>
      <c r="K43" s="11">
        <f t="shared" si="12"/>
        <v>1973.7882504336135</v>
      </c>
      <c r="L43" s="11">
        <f t="shared" si="12"/>
        <v>1950.5028242399726</v>
      </c>
      <c r="M43" s="11">
        <f t="shared" si="12"/>
        <v>1915.1920013765753</v>
      </c>
      <c r="N43" s="11">
        <f t="shared" si="12"/>
        <v>1890.4590640382951</v>
      </c>
      <c r="O43" s="11">
        <f t="shared" si="12"/>
        <v>1860.4990127031622</v>
      </c>
      <c r="P43" s="11">
        <f t="shared" si="12"/>
        <v>1838.8906550105478</v>
      </c>
      <c r="Q43" s="11">
        <f t="shared" si="12"/>
        <v>1842.3088430192151</v>
      </c>
      <c r="R43" s="11">
        <f t="shared" si="12"/>
        <v>1795.9612518729712</v>
      </c>
      <c r="S43" s="11">
        <f t="shared" si="12"/>
        <v>1777.7733328079651</v>
      </c>
      <c r="T43" s="11">
        <f t="shared" si="12"/>
        <v>1757.3129136020602</v>
      </c>
      <c r="U43" s="11">
        <f t="shared" si="12"/>
        <v>1739.2237827156184</v>
      </c>
      <c r="V43" s="11">
        <f t="shared" si="12"/>
        <v>1721.6643834558297</v>
      </c>
      <c r="W43" s="11">
        <f t="shared" si="12"/>
        <v>1704.3176291069531</v>
      </c>
      <c r="X43" s="11">
        <f t="shared" si="12"/>
        <v>1685.9264590262278</v>
      </c>
    </row>
    <row r="44" spans="1:24" ht="15.75">
      <c r="B44" s="26" t="s">
        <v>33</v>
      </c>
      <c r="C44" s="9"/>
      <c r="D44" s="11">
        <f t="shared" ref="D44:X44" si="13">+D12/D36</f>
        <v>3.5093111527274865</v>
      </c>
      <c r="E44" s="11">
        <f t="shared" si="13"/>
        <v>3.38968359129455</v>
      </c>
      <c r="F44" s="11">
        <f t="shared" si="13"/>
        <v>3.2973615970981718</v>
      </c>
      <c r="G44" s="11">
        <f t="shared" si="13"/>
        <v>3.2015142152670291</v>
      </c>
      <c r="H44" s="11">
        <f t="shared" si="13"/>
        <v>3.1101427800770902</v>
      </c>
      <c r="I44" s="11">
        <f t="shared" si="13"/>
        <v>3.0361994913800148</v>
      </c>
      <c r="J44" s="11">
        <f t="shared" si="13"/>
        <v>2.9655254216820639</v>
      </c>
      <c r="K44" s="11">
        <f t="shared" si="13"/>
        <v>2.8586598915013512</v>
      </c>
      <c r="L44" s="11">
        <f t="shared" si="13"/>
        <v>2.755796968973458</v>
      </c>
      <c r="M44" s="11">
        <f t="shared" si="13"/>
        <v>2.6567871311748461</v>
      </c>
      <c r="N44" s="11">
        <f t="shared" si="13"/>
        <v>2.56141166939971</v>
      </c>
      <c r="O44" s="11">
        <f t="shared" si="13"/>
        <v>2.4694086495240311</v>
      </c>
      <c r="P44" s="11">
        <f t="shared" si="13"/>
        <v>2.3804118347571404</v>
      </c>
      <c r="Q44" s="11">
        <f t="shared" si="13"/>
        <v>2.2939986110221469</v>
      </c>
      <c r="R44" s="11">
        <f t="shared" si="13"/>
        <v>2.2097368956469801</v>
      </c>
      <c r="S44" s="11">
        <f t="shared" si="13"/>
        <v>2.1273102322417388</v>
      </c>
      <c r="T44" s="11">
        <f t="shared" si="13"/>
        <v>2.0347450010701231</v>
      </c>
      <c r="U44" s="11">
        <f t="shared" si="13"/>
        <v>1.9722206751398923</v>
      </c>
      <c r="V44" s="11">
        <f t="shared" si="13"/>
        <v>1.8829784484800816</v>
      </c>
      <c r="W44" s="11">
        <f t="shared" si="13"/>
        <v>1.7953269699738807</v>
      </c>
      <c r="X44" s="11">
        <f t="shared" si="13"/>
        <v>1.7091891671294597</v>
      </c>
    </row>
    <row r="45" spans="1:24" ht="15.75">
      <c r="B45" s="10" t="s">
        <v>31</v>
      </c>
      <c r="C45" s="9"/>
      <c r="D45" s="11">
        <f t="shared" ref="D45:X45" si="14">+D13/D36</f>
        <v>1289.002798109588</v>
      </c>
      <c r="E45" s="11">
        <f t="shared" si="14"/>
        <v>1266.1703961820965</v>
      </c>
      <c r="F45" s="11">
        <f t="shared" si="14"/>
        <v>1255.0839886192732</v>
      </c>
      <c r="G45" s="11">
        <f t="shared" si="14"/>
        <v>1238.3407302424748</v>
      </c>
      <c r="H45" s="11">
        <f t="shared" si="14"/>
        <v>1228.9680709734594</v>
      </c>
      <c r="I45" s="11">
        <f t="shared" si="14"/>
        <v>1202.07961395811</v>
      </c>
      <c r="J45" s="11">
        <f t="shared" si="14"/>
        <v>1193.0597222422091</v>
      </c>
      <c r="K45" s="11">
        <f t="shared" si="14"/>
        <v>1173.7859059882028</v>
      </c>
      <c r="L45" s="11">
        <f t="shared" si="14"/>
        <v>1161.1885195346174</v>
      </c>
      <c r="M45" s="11">
        <f t="shared" si="14"/>
        <v>1135.9477592547262</v>
      </c>
      <c r="N45" s="11">
        <f t="shared" si="14"/>
        <v>1120.6870431254658</v>
      </c>
      <c r="O45" s="11">
        <f t="shared" si="14"/>
        <v>1097.5698934496422</v>
      </c>
      <c r="P45" s="11">
        <f t="shared" si="14"/>
        <v>1082.3597715705005</v>
      </c>
      <c r="Q45" s="11">
        <f t="shared" si="14"/>
        <v>1091.8264185750709</v>
      </c>
      <c r="R45" s="11">
        <f t="shared" si="14"/>
        <v>1051.2874859773531</v>
      </c>
      <c r="S45" s="11">
        <f t="shared" si="14"/>
        <v>1038.7521974097208</v>
      </c>
      <c r="T45" s="11">
        <f t="shared" si="14"/>
        <v>1026.8026374528113</v>
      </c>
      <c r="U45" s="11">
        <f t="shared" si="14"/>
        <v>1017.0428757995593</v>
      </c>
      <c r="V45" s="11">
        <f t="shared" si="14"/>
        <v>1007.6743978842361</v>
      </c>
      <c r="W45" s="11">
        <f t="shared" si="14"/>
        <v>998.42075097696147</v>
      </c>
      <c r="X45" s="11">
        <f t="shared" si="14"/>
        <v>988.04745167890781</v>
      </c>
    </row>
    <row r="46" spans="1:24" ht="15.75">
      <c r="B46" s="10" t="s">
        <v>11</v>
      </c>
      <c r="C46" s="9"/>
      <c r="D46" s="11">
        <f t="shared" ref="D46:X46" si="15">+D16/D36</f>
        <v>894.77087971827564</v>
      </c>
      <c r="E46" s="11">
        <f t="shared" si="15"/>
        <v>878.53775274985128</v>
      </c>
      <c r="F46" s="11">
        <f t="shared" si="15"/>
        <v>863.38572197171811</v>
      </c>
      <c r="G46" s="11">
        <f t="shared" si="15"/>
        <v>849.19755022261859</v>
      </c>
      <c r="H46" s="11">
        <f t="shared" si="15"/>
        <v>835.84949473226038</v>
      </c>
      <c r="I46" s="11">
        <f t="shared" si="15"/>
        <v>823.24440530850029</v>
      </c>
      <c r="J46" s="11">
        <f t="shared" si="15"/>
        <v>811.30777069650651</v>
      </c>
      <c r="K46" s="11">
        <f t="shared" si="15"/>
        <v>800.00234444541081</v>
      </c>
      <c r="L46" s="11">
        <f t="shared" si="15"/>
        <v>789.3143047053552</v>
      </c>
      <c r="M46" s="11">
        <f t="shared" si="15"/>
        <v>779.24424212184908</v>
      </c>
      <c r="N46" s="11">
        <f t="shared" si="15"/>
        <v>769.77202091282902</v>
      </c>
      <c r="O46" s="11">
        <f t="shared" si="15"/>
        <v>762.92911925351984</v>
      </c>
      <c r="P46" s="11">
        <f t="shared" si="15"/>
        <v>756.53088344004743</v>
      </c>
      <c r="Q46" s="11">
        <f t="shared" si="15"/>
        <v>750.48242444414416</v>
      </c>
      <c r="R46" s="11">
        <f t="shared" si="15"/>
        <v>744.67376589561786</v>
      </c>
      <c r="S46" s="11">
        <f t="shared" si="15"/>
        <v>739.02113539824416</v>
      </c>
      <c r="T46" s="11">
        <f t="shared" si="15"/>
        <v>730.51027614924897</v>
      </c>
      <c r="U46" s="11">
        <f t="shared" si="15"/>
        <v>722.18090691605937</v>
      </c>
      <c r="V46" s="11">
        <f t="shared" si="15"/>
        <v>713.98998557159371</v>
      </c>
      <c r="W46" s="11">
        <f t="shared" si="15"/>
        <v>705.89687812999171</v>
      </c>
      <c r="X46" s="11">
        <f t="shared" si="15"/>
        <v>697.87900734731988</v>
      </c>
    </row>
    <row r="47" spans="1:24" ht="15.75">
      <c r="B47" s="10" t="s">
        <v>12</v>
      </c>
      <c r="C47" s="9"/>
      <c r="D47" s="11">
        <f t="shared" ref="D47:X47" si="16">+D19/D36</f>
        <v>3.5093111527274865</v>
      </c>
      <c r="E47" s="11">
        <f t="shared" si="16"/>
        <v>3.38968359129455</v>
      </c>
      <c r="F47" s="11">
        <f t="shared" si="16"/>
        <v>3.2973615970981718</v>
      </c>
      <c r="G47" s="11">
        <f t="shared" si="16"/>
        <v>3.2015142152670291</v>
      </c>
      <c r="H47" s="11">
        <f t="shared" si="16"/>
        <v>3.1101427800770902</v>
      </c>
      <c r="I47" s="11">
        <f t="shared" si="16"/>
        <v>3.0361994913800148</v>
      </c>
      <c r="J47" s="11">
        <f t="shared" si="16"/>
        <v>2.9655254216820639</v>
      </c>
      <c r="K47" s="11">
        <f t="shared" si="16"/>
        <v>2.8586598915013512</v>
      </c>
      <c r="L47" s="11">
        <f t="shared" si="16"/>
        <v>2.755796968973458</v>
      </c>
      <c r="M47" s="11">
        <f t="shared" si="16"/>
        <v>2.6567871311748461</v>
      </c>
      <c r="N47" s="11">
        <f t="shared" si="16"/>
        <v>2.56141166939971</v>
      </c>
      <c r="O47" s="11">
        <f t="shared" si="16"/>
        <v>2.4694086495240311</v>
      </c>
      <c r="P47" s="11">
        <f t="shared" si="16"/>
        <v>2.3804118347571404</v>
      </c>
      <c r="Q47" s="11">
        <f t="shared" si="16"/>
        <v>2.2939986110221469</v>
      </c>
      <c r="R47" s="11">
        <f t="shared" si="16"/>
        <v>2.2097368956469801</v>
      </c>
      <c r="S47" s="11">
        <f t="shared" si="16"/>
        <v>2.1273102322417388</v>
      </c>
      <c r="T47" s="11">
        <f t="shared" si="16"/>
        <v>2.0347450010701231</v>
      </c>
      <c r="U47" s="11">
        <f t="shared" si="16"/>
        <v>1.9722206751398923</v>
      </c>
      <c r="V47" s="11">
        <f t="shared" si="16"/>
        <v>1.8829784484800816</v>
      </c>
      <c r="W47" s="11">
        <f t="shared" si="16"/>
        <v>1.7953269699738807</v>
      </c>
      <c r="X47" s="11">
        <f t="shared" si="16"/>
        <v>1.7091891671294597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1490.6998463868665</v>
      </c>
      <c r="E50" s="11">
        <f t="shared" ref="E50:X50" si="18">+E35/E36</f>
        <v>1565.4324077807121</v>
      </c>
      <c r="F50" s="11">
        <f t="shared" si="18"/>
        <v>1476.4675728519894</v>
      </c>
      <c r="G50" s="11">
        <f t="shared" si="18"/>
        <v>1437.5600335645097</v>
      </c>
      <c r="H50" s="11">
        <f t="shared" si="18"/>
        <v>1567.1224522503999</v>
      </c>
      <c r="I50" s="11">
        <f t="shared" si="18"/>
        <v>1442.230549707451</v>
      </c>
      <c r="J50" s="11">
        <f t="shared" si="18"/>
        <v>1589.1543315092458</v>
      </c>
      <c r="K50" s="11">
        <f t="shared" si="18"/>
        <v>1532.1622445492771</v>
      </c>
      <c r="L50" s="11">
        <f t="shared" si="18"/>
        <v>1627.7687515992802</v>
      </c>
      <c r="M50" s="11">
        <f t="shared" si="18"/>
        <v>1615.5763743937021</v>
      </c>
      <c r="N50" s="11">
        <f t="shared" si="18"/>
        <v>1621.4215641755409</v>
      </c>
      <c r="O50" s="11">
        <f t="shared" si="18"/>
        <v>1723.75723264012</v>
      </c>
      <c r="P50" s="11">
        <f t="shared" si="18"/>
        <v>1761.2831811201993</v>
      </c>
      <c r="Q50" s="11">
        <f t="shared" si="18"/>
        <v>1852.6423492661258</v>
      </c>
      <c r="R50" s="11">
        <f t="shared" si="18"/>
        <v>1921.4768105724347</v>
      </c>
      <c r="S50" s="11">
        <f t="shared" si="18"/>
        <v>1958.5047229976904</v>
      </c>
      <c r="T50" s="11">
        <f t="shared" si="18"/>
        <v>2089.1989266848632</v>
      </c>
      <c r="U50" s="11">
        <f t="shared" si="18"/>
        <v>2124.3405521940999</v>
      </c>
      <c r="V50" s="11">
        <f t="shared" si="18"/>
        <v>2220.8094235170165</v>
      </c>
      <c r="W50" s="11">
        <f t="shared" si="18"/>
        <v>2307.643274289821</v>
      </c>
      <c r="X50" s="11">
        <f t="shared" si="18"/>
        <v>2360.1534739657386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1.229481266929433</v>
      </c>
      <c r="F53" s="32">
        <f>IFERROR(((F39/$D39)-1)*100,0)</f>
        <v>2.6705223901803077</v>
      </c>
      <c r="G53" s="32">
        <f>IFERROR(((G39/$D39)-1)*100,0)</f>
        <v>3.9349196697196387</v>
      </c>
      <c r="H53" s="32">
        <f t="shared" ref="H53:X53" si="19">IFERROR(((H39/$D39)-1)*100,0)</f>
        <v>4.9647780849711554</v>
      </c>
      <c r="I53" s="32">
        <f t="shared" si="19"/>
        <v>6.4656429341829247</v>
      </c>
      <c r="J53" s="32">
        <f t="shared" si="19"/>
        <v>4.6943432667273743</v>
      </c>
      <c r="K53" s="32">
        <f t="shared" si="19"/>
        <v>6.0809149874022417</v>
      </c>
      <c r="L53" s="32">
        <f t="shared" si="19"/>
        <v>7.4646147594059409</v>
      </c>
      <c r="M53" s="32">
        <f t="shared" si="19"/>
        <v>9.0702044910166979</v>
      </c>
      <c r="N53" s="32">
        <f t="shared" si="19"/>
        <v>10.150193753177472</v>
      </c>
      <c r="O53" s="32">
        <f t="shared" si="19"/>
        <v>10.492805141129935</v>
      </c>
      <c r="P53" s="32">
        <f t="shared" si="19"/>
        <v>11.575375414363819</v>
      </c>
      <c r="Q53" s="32">
        <f t="shared" si="19"/>
        <v>13.856830641439677</v>
      </c>
      <c r="R53" s="32">
        <f t="shared" si="19"/>
        <v>15.786810376880723</v>
      </c>
      <c r="S53" s="32">
        <f t="shared" si="19"/>
        <v>17.234408298909699</v>
      </c>
      <c r="T53" s="32">
        <f t="shared" si="19"/>
        <v>16.632566235314794</v>
      </c>
      <c r="U53" s="32">
        <f t="shared" si="19"/>
        <v>18.624798798558118</v>
      </c>
      <c r="V53" s="32">
        <f t="shared" si="19"/>
        <v>20.738536030809396</v>
      </c>
      <c r="W53" s="32">
        <f t="shared" si="19"/>
        <v>23.001940274785483</v>
      </c>
      <c r="X53" s="32">
        <f t="shared" si="19"/>
        <v>24.507867059397025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1.5650527942580927</v>
      </c>
      <c r="F54" s="32">
        <f t="shared" ref="F54:I54" si="21">IFERROR(((F40/$D40)-1)*100,0)</f>
        <v>2.9570235544607915</v>
      </c>
      <c r="G54" s="32">
        <f t="shared" si="21"/>
        <v>3.9948754363472894</v>
      </c>
      <c r="H54" s="32">
        <f t="shared" si="21"/>
        <v>4.7322334615100603</v>
      </c>
      <c r="I54" s="32">
        <f t="shared" si="21"/>
        <v>6.0100562820288639</v>
      </c>
      <c r="J54" s="32">
        <f t="shared" ref="J54:X54" si="22">IFERROR(((J40/$D40)-1)*100,0)</f>
        <v>7.2391543512515977</v>
      </c>
      <c r="K54" s="32">
        <f t="shared" si="22"/>
        <v>8.9306470841022723</v>
      </c>
      <c r="L54" s="32">
        <f t="shared" si="22"/>
        <v>11.492756310628295</v>
      </c>
      <c r="M54" s="32">
        <f t="shared" si="22"/>
        <v>14.660342620212742</v>
      </c>
      <c r="N54" s="32">
        <f t="shared" si="22"/>
        <v>17.865959312894208</v>
      </c>
      <c r="O54" s="32">
        <f t="shared" si="22"/>
        <v>20.941877077193105</v>
      </c>
      <c r="P54" s="32">
        <f t="shared" si="22"/>
        <v>24.479127844878846</v>
      </c>
      <c r="Q54" s="32">
        <f t="shared" si="22"/>
        <v>28.520332421858321</v>
      </c>
      <c r="R54" s="32">
        <f t="shared" si="22"/>
        <v>33.138876181573011</v>
      </c>
      <c r="S54" s="32">
        <f t="shared" si="22"/>
        <v>38.243515608061919</v>
      </c>
      <c r="T54" s="32">
        <f t="shared" si="22"/>
        <v>44.11562883828617</v>
      </c>
      <c r="U54" s="32">
        <f t="shared" si="22"/>
        <v>51.388804377531812</v>
      </c>
      <c r="V54" s="32">
        <f t="shared" si="22"/>
        <v>59.803475178496846</v>
      </c>
      <c r="W54" s="32">
        <f t="shared" si="22"/>
        <v>68.043364676703334</v>
      </c>
      <c r="X54" s="39">
        <f t="shared" si="22"/>
        <v>76.34095484367181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1.4982125084053166</v>
      </c>
      <c r="F55" s="32">
        <f t="shared" ref="F55:I55" si="23">IFERROR(((F41/$D41)-1)*100,0)</f>
        <v>3.2580791052345459</v>
      </c>
      <c r="G55" s="32">
        <f t="shared" si="23"/>
        <v>4.8889688252038654</v>
      </c>
      <c r="H55" s="32">
        <f t="shared" si="23"/>
        <v>6.230602701872634</v>
      </c>
      <c r="I55" s="32">
        <f t="shared" si="23"/>
        <v>8.1698437979650365</v>
      </c>
      <c r="J55" s="32">
        <f t="shared" ref="J55:X55" si="24">IFERROR(((J41/$D41)-1)*100,0)</f>
        <v>5.5733951901868029</v>
      </c>
      <c r="K55" s="32">
        <f t="shared" si="24"/>
        <v>7.2093105803875623</v>
      </c>
      <c r="L55" s="32">
        <f t="shared" si="24"/>
        <v>8.59044715810764</v>
      </c>
      <c r="M55" s="32">
        <f t="shared" si="24"/>
        <v>10.189509389497831</v>
      </c>
      <c r="N55" s="32">
        <f t="shared" si="24"/>
        <v>11.008506538067508</v>
      </c>
      <c r="O55" s="32">
        <f t="shared" si="24"/>
        <v>10.884194661113833</v>
      </c>
      <c r="P55" s="32">
        <f t="shared" si="24"/>
        <v>11.609276430490212</v>
      </c>
      <c r="Q55" s="32">
        <f t="shared" si="24"/>
        <v>13.708925419601158</v>
      </c>
      <c r="R55" s="32">
        <f t="shared" si="24"/>
        <v>15.453945325679697</v>
      </c>
      <c r="S55" s="32">
        <f t="shared" si="24"/>
        <v>16.275222214081396</v>
      </c>
      <c r="T55" s="32">
        <f t="shared" si="24"/>
        <v>14.134922232268998</v>
      </c>
      <c r="U55" s="32">
        <f t="shared" si="24"/>
        <v>15.167662844158647</v>
      </c>
      <c r="V55" s="32">
        <f t="shared" si="24"/>
        <v>16.084773576653653</v>
      </c>
      <c r="W55" s="32">
        <f t="shared" si="24"/>
        <v>17.24684547749602</v>
      </c>
      <c r="X55" s="32">
        <f t="shared" si="24"/>
        <v>17.370433522382523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-1.7914991637918654</v>
      </c>
      <c r="F56" s="32">
        <f t="shared" ref="F56:I56" si="25">IFERROR(((F42/$D42)-1)*100,0)</f>
        <v>-2.9953104889750115</v>
      </c>
      <c r="G56" s="32">
        <f t="shared" si="25"/>
        <v>-4.4138410432765003</v>
      </c>
      <c r="H56" s="32">
        <f t="shared" si="25"/>
        <v>-5.4567827343832143</v>
      </c>
      <c r="I56" s="32">
        <f t="shared" si="25"/>
        <v>-7.2657617246256967</v>
      </c>
      <c r="J56" s="32">
        <f t="shared" ref="J56:X56" si="26">IFERROR(((J42/$D42)-1)*100,0)</f>
        <v>-8.2271005410260667</v>
      </c>
      <c r="K56" s="32">
        <f t="shared" si="26"/>
        <v>-9.6300332292002864</v>
      </c>
      <c r="L56" s="32">
        <f t="shared" si="26"/>
        <v>-10.699318238684551</v>
      </c>
      <c r="M56" s="32">
        <f t="shared" si="26"/>
        <v>-12.318214050501719</v>
      </c>
      <c r="N56" s="32">
        <f t="shared" si="26"/>
        <v>-13.453335245387754</v>
      </c>
      <c r="O56" s="32">
        <f t="shared" si="26"/>
        <v>-14.827279746689548</v>
      </c>
      <c r="P56" s="32">
        <f t="shared" si="26"/>
        <v>-15.819257219046412</v>
      </c>
      <c r="Q56" s="32">
        <f t="shared" si="26"/>
        <v>-15.666932403203305</v>
      </c>
      <c r="R56" s="32">
        <f t="shared" si="26"/>
        <v>-17.789741984567044</v>
      </c>
      <c r="S56" s="32">
        <f t="shared" si="26"/>
        <v>-18.625040655130309</v>
      </c>
      <c r="T56" s="32">
        <f t="shared" si="26"/>
        <v>-19.564698876797149</v>
      </c>
      <c r="U56" s="32">
        <f t="shared" si="26"/>
        <v>-20.394571156873354</v>
      </c>
      <c r="V56" s="32">
        <f t="shared" si="26"/>
        <v>-21.201446242326917</v>
      </c>
      <c r="W56" s="32">
        <f t="shared" si="26"/>
        <v>-21.998526725977928</v>
      </c>
      <c r="X56" s="32">
        <f t="shared" si="26"/>
        <v>-22.843287462318727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-1.788900072042876</v>
      </c>
      <c r="F57" s="32">
        <f t="shared" ref="F57:I57" si="27">IFERROR(((F43/$D43)-1)*100,0)</f>
        <v>-2.990418279142748</v>
      </c>
      <c r="G57" s="32">
        <f t="shared" si="27"/>
        <v>-4.4068393322925559</v>
      </c>
      <c r="H57" s="32">
        <f t="shared" si="27"/>
        <v>-5.4472729170573109</v>
      </c>
      <c r="I57" s="32">
        <f t="shared" si="27"/>
        <v>-7.2557728930434884</v>
      </c>
      <c r="J57" s="32">
        <f t="shared" ref="J57:X57" si="28">IFERROR(((J43/$D43)-1)*100,0)</f>
        <v>-8.2154202475596243</v>
      </c>
      <c r="K57" s="32">
        <f t="shared" si="28"/>
        <v>-9.6157138226483525</v>
      </c>
      <c r="L57" s="32">
        <f t="shared" si="28"/>
        <v>-10.682006837811088</v>
      </c>
      <c r="M57" s="32">
        <f t="shared" si="28"/>
        <v>-12.298970318134739</v>
      </c>
      <c r="N57" s="32">
        <f t="shared" si="28"/>
        <v>-13.43154818503537</v>
      </c>
      <c r="O57" s="32">
        <f t="shared" si="28"/>
        <v>-14.803487577808582</v>
      </c>
      <c r="P57" s="32">
        <f t="shared" si="28"/>
        <v>-15.792983783940507</v>
      </c>
      <c r="Q57" s="32">
        <f t="shared" si="28"/>
        <v>-15.63645712353734</v>
      </c>
      <c r="R57" s="32">
        <f t="shared" si="28"/>
        <v>-17.758819510116918</v>
      </c>
      <c r="S57" s="32">
        <f t="shared" si="28"/>
        <v>-18.591685994847928</v>
      </c>
      <c r="T57" s="32">
        <f t="shared" si="28"/>
        <v>-19.528615467606127</v>
      </c>
      <c r="U57" s="32">
        <f t="shared" si="28"/>
        <v>-20.3569582153049</v>
      </c>
      <c r="V57" s="32">
        <f t="shared" si="28"/>
        <v>-21.161043338139351</v>
      </c>
      <c r="W57" s="32">
        <f t="shared" si="28"/>
        <v>-21.955390963307675</v>
      </c>
      <c r="X57" s="32">
        <f t="shared" si="28"/>
        <v>-22.79756477772138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-3.4088616320032017</v>
      </c>
      <c r="F58" s="32">
        <f t="shared" ref="F58:I58" si="29">IFERROR(((F44/$D44)-1)*100,0)</f>
        <v>-6.0396341733500725</v>
      </c>
      <c r="G58" s="32">
        <f t="shared" si="29"/>
        <v>-8.7708648240334419</v>
      </c>
      <c r="H58" s="32">
        <f t="shared" si="29"/>
        <v>-11.374550596351563</v>
      </c>
      <c r="I58" s="32">
        <f t="shared" si="29"/>
        <v>-13.481610514353015</v>
      </c>
      <c r="J58" s="32">
        <f t="shared" ref="J58:X58" si="30">IFERROR(((J44/$D44)-1)*100,0)</f>
        <v>-15.495512007328982</v>
      </c>
      <c r="K58" s="32">
        <f t="shared" si="30"/>
        <v>-18.540711635684971</v>
      </c>
      <c r="L58" s="32">
        <f t="shared" si="30"/>
        <v>-21.471854474015117</v>
      </c>
      <c r="M58" s="32">
        <f t="shared" si="30"/>
        <v>-24.293201270854723</v>
      </c>
      <c r="N58" s="32">
        <f t="shared" si="30"/>
        <v>-27.010984266557713</v>
      </c>
      <c r="O58" s="32">
        <f t="shared" si="30"/>
        <v>-29.632667436605853</v>
      </c>
      <c r="P58" s="32">
        <f t="shared" si="30"/>
        <v>-32.168686925721865</v>
      </c>
      <c r="Q58" s="32">
        <f t="shared" si="30"/>
        <v>-34.631085384400336</v>
      </c>
      <c r="R58" s="32">
        <f t="shared" si="30"/>
        <v>-37.032175276633964</v>
      </c>
      <c r="S58" s="32">
        <f t="shared" si="30"/>
        <v>-39.380974223720145</v>
      </c>
      <c r="T58" s="32">
        <f t="shared" si="30"/>
        <v>-42.018677953686421</v>
      </c>
      <c r="U58" s="32">
        <f t="shared" si="30"/>
        <v>-43.800347438355402</v>
      </c>
      <c r="V58" s="32">
        <f t="shared" si="30"/>
        <v>-46.343360091720456</v>
      </c>
      <c r="W58" s="32">
        <f t="shared" si="30"/>
        <v>-48.84104338885632</v>
      </c>
      <c r="X58" s="32">
        <f t="shared" si="30"/>
        <v>-51.295593558267029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-1.7713229141920195</v>
      </c>
      <c r="F59" s="32">
        <f t="shared" ref="F59:I59" si="31">IFERROR(((F45/$D45)-1)*100,0)</f>
        <v>-2.6313992134120334</v>
      </c>
      <c r="G59" s="32">
        <f t="shared" si="31"/>
        <v>-3.930330325226028</v>
      </c>
      <c r="H59" s="32">
        <f t="shared" si="31"/>
        <v>-4.6574551447191359</v>
      </c>
      <c r="I59" s="32">
        <f t="shared" si="31"/>
        <v>-6.7434441786283772</v>
      </c>
      <c r="J59" s="32">
        <f t="shared" ref="J59:X59" si="32">IFERROR(((J45/$D45)-1)*100,0)</f>
        <v>-7.4432015204378139</v>
      </c>
      <c r="K59" s="32">
        <f t="shared" si="32"/>
        <v>-8.9384516690234292</v>
      </c>
      <c r="L59" s="32">
        <f t="shared" si="32"/>
        <v>-9.9157487293603292</v>
      </c>
      <c r="M59" s="32">
        <f t="shared" si="32"/>
        <v>-11.873910520545616</v>
      </c>
      <c r="N59" s="32">
        <f t="shared" si="32"/>
        <v>-13.057826967557318</v>
      </c>
      <c r="O59" s="32">
        <f t="shared" si="32"/>
        <v>-14.851240427149992</v>
      </c>
      <c r="P59" s="32">
        <f t="shared" si="32"/>
        <v>-16.031231805093348</v>
      </c>
      <c r="Q59" s="32">
        <f t="shared" si="32"/>
        <v>-15.296815478111448</v>
      </c>
      <c r="R59" s="32">
        <f t="shared" si="32"/>
        <v>-18.441799543093385</v>
      </c>
      <c r="S59" s="32">
        <f t="shared" si="32"/>
        <v>-19.414279089764353</v>
      </c>
      <c r="T59" s="32">
        <f t="shared" si="32"/>
        <v>-20.341318191187131</v>
      </c>
      <c r="U59" s="32">
        <f t="shared" si="32"/>
        <v>-21.098474162265333</v>
      </c>
      <c r="V59" s="32">
        <f t="shared" si="32"/>
        <v>-21.825274595054367</v>
      </c>
      <c r="W59" s="32">
        <f t="shared" si="32"/>
        <v>-22.543166512810153</v>
      </c>
      <c r="X59" s="32">
        <f t="shared" si="32"/>
        <v>-23.34792033594124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-1.8142216444879677</v>
      </c>
      <c r="F60" s="32">
        <f t="shared" ref="F60:I60" si="33">IFERROR(((F46/$D46)-1)*100,0)</f>
        <v>-3.5076194876211608</v>
      </c>
      <c r="G60" s="32">
        <f t="shared" si="33"/>
        <v>-5.0932960078010296</v>
      </c>
      <c r="H60" s="32">
        <f t="shared" si="33"/>
        <v>-6.5850807532501499</v>
      </c>
      <c r="I60" s="32">
        <f t="shared" si="33"/>
        <v>-7.9938312735765233</v>
      </c>
      <c r="J60" s="32">
        <f t="shared" ref="J60:X60" si="34">IFERROR(((J46/$D46)-1)*100,0)</f>
        <v>-9.327874980469641</v>
      </c>
      <c r="K60" s="32">
        <f t="shared" si="34"/>
        <v>-10.591374554199096</v>
      </c>
      <c r="L60" s="32">
        <f t="shared" si="34"/>
        <v>-11.785874730984103</v>
      </c>
      <c r="M60" s="32">
        <f t="shared" si="34"/>
        <v>-12.911309500014223</v>
      </c>
      <c r="N60" s="32">
        <f t="shared" si="34"/>
        <v>-13.969929245440271</v>
      </c>
      <c r="O60" s="32">
        <f t="shared" si="34"/>
        <v>-14.734695043525225</v>
      </c>
      <c r="P60" s="32">
        <f t="shared" si="34"/>
        <v>-15.449764784673592</v>
      </c>
      <c r="Q60" s="32">
        <f t="shared" si="34"/>
        <v>-16.125743309791396</v>
      </c>
      <c r="R60" s="32">
        <f t="shared" si="34"/>
        <v>-16.774921627972162</v>
      </c>
      <c r="S60" s="32">
        <f t="shared" si="34"/>
        <v>-17.406662180274612</v>
      </c>
      <c r="T60" s="32">
        <f t="shared" si="34"/>
        <v>-18.357839676314136</v>
      </c>
      <c r="U60" s="32">
        <f t="shared" si="34"/>
        <v>-19.288733765738709</v>
      </c>
      <c r="V60" s="32">
        <f t="shared" si="34"/>
        <v>-20.20415485622442</v>
      </c>
      <c r="W60" s="32">
        <f t="shared" si="34"/>
        <v>-21.108644220490515</v>
      </c>
      <c r="X60" s="32">
        <f t="shared" si="34"/>
        <v>-22.004725101575552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-3.4088616320032017</v>
      </c>
      <c r="F61" s="32">
        <f t="shared" ref="F61:I61" si="36">IFERROR(((F47/$D47)-1)*100,0)</f>
        <v>-6.0396341733500725</v>
      </c>
      <c r="G61" s="32">
        <f t="shared" si="36"/>
        <v>-8.7708648240334419</v>
      </c>
      <c r="H61" s="32">
        <f t="shared" si="36"/>
        <v>-11.374550596351563</v>
      </c>
      <c r="I61" s="32">
        <f t="shared" si="36"/>
        <v>-13.481610514353015</v>
      </c>
      <c r="J61" s="32">
        <f t="shared" ref="J61:X61" si="37">IFERROR(((J47/$D47)-1)*100,0)</f>
        <v>-15.495512007328982</v>
      </c>
      <c r="K61" s="32">
        <f t="shared" si="37"/>
        <v>-18.540711635684971</v>
      </c>
      <c r="L61" s="32">
        <f t="shared" si="37"/>
        <v>-21.471854474015117</v>
      </c>
      <c r="M61" s="32">
        <f t="shared" si="37"/>
        <v>-24.293201270854723</v>
      </c>
      <c r="N61" s="32">
        <f t="shared" si="37"/>
        <v>-27.010984266557713</v>
      </c>
      <c r="O61" s="32">
        <f t="shared" si="37"/>
        <v>-29.632667436605853</v>
      </c>
      <c r="P61" s="32">
        <f t="shared" si="37"/>
        <v>-32.168686925721865</v>
      </c>
      <c r="Q61" s="32">
        <f t="shared" si="37"/>
        <v>-34.631085384400336</v>
      </c>
      <c r="R61" s="32">
        <f t="shared" si="37"/>
        <v>-37.032175276633964</v>
      </c>
      <c r="S61" s="32">
        <f t="shared" si="37"/>
        <v>-39.380974223720145</v>
      </c>
      <c r="T61" s="32">
        <f t="shared" si="37"/>
        <v>-42.018677953686421</v>
      </c>
      <c r="U61" s="32">
        <f t="shared" si="37"/>
        <v>-43.800347438355402</v>
      </c>
      <c r="V61" s="32">
        <f t="shared" si="37"/>
        <v>-46.343360091720456</v>
      </c>
      <c r="W61" s="32">
        <f t="shared" si="37"/>
        <v>-48.84104338885632</v>
      </c>
      <c r="X61" s="32">
        <f t="shared" si="37"/>
        <v>-51.295593558267029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5.0132534443456889</v>
      </c>
      <c r="F64" s="32">
        <f t="shared" ref="F64:I64" si="41">IFERROR(((F50/$D50)-1)*100,0)</f>
        <v>-0.95473770721671292</v>
      </c>
      <c r="G64" s="32">
        <f t="shared" si="41"/>
        <v>-3.5647560406715129</v>
      </c>
      <c r="H64" s="32">
        <f t="shared" si="41"/>
        <v>5.126625997095613</v>
      </c>
      <c r="I64" s="32">
        <f t="shared" si="41"/>
        <v>-3.2514457418704734</v>
      </c>
      <c r="J64" s="32">
        <f t="shared" ref="J64:X64" si="42">IFERROR(((J50/$D50)-1)*100,0)</f>
        <v>6.604581422679523</v>
      </c>
      <c r="K64" s="32">
        <f t="shared" si="42"/>
        <v>2.7814048725440355</v>
      </c>
      <c r="L64" s="32">
        <f t="shared" si="42"/>
        <v>9.1949365624903745</v>
      </c>
      <c r="M64" s="32">
        <f t="shared" si="42"/>
        <v>8.3770403753317133</v>
      </c>
      <c r="N64" s="32">
        <f t="shared" si="42"/>
        <v>8.769150819027427</v>
      </c>
      <c r="O64" s="32">
        <f t="shared" si="42"/>
        <v>15.634092055361393</v>
      </c>
      <c r="P64" s="32">
        <f t="shared" si="42"/>
        <v>18.151429705260135</v>
      </c>
      <c r="Q64" s="32">
        <f t="shared" si="42"/>
        <v>24.2800389197416</v>
      </c>
      <c r="R64" s="32">
        <f t="shared" si="42"/>
        <v>28.897632560282215</v>
      </c>
      <c r="S64" s="32">
        <f t="shared" si="42"/>
        <v>31.381560663917796</v>
      </c>
      <c r="T64" s="32">
        <f t="shared" si="42"/>
        <v>40.148865765876927</v>
      </c>
      <c r="U64" s="32">
        <f t="shared" si="42"/>
        <v>42.506256866064703</v>
      </c>
      <c r="V64" s="32">
        <f t="shared" si="42"/>
        <v>48.977638181138715</v>
      </c>
      <c r="W64" s="32">
        <f t="shared" si="42"/>
        <v>54.802677405719756</v>
      </c>
      <c r="X64" s="32">
        <f t="shared" si="42"/>
        <v>58.32519736862114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20.052553255671722</v>
      </c>
      <c r="D67" s="30">
        <f>(D8/D7)*100</f>
        <v>17.922282834321599</v>
      </c>
      <c r="E67" s="30">
        <f t="shared" ref="E67:X67" si="43">(E8/E7)*100</f>
        <v>17.981694457780094</v>
      </c>
      <c r="F67" s="30">
        <f t="shared" si="43"/>
        <v>17.972294802499611</v>
      </c>
      <c r="G67" s="30">
        <f t="shared" si="43"/>
        <v>17.932621459785153</v>
      </c>
      <c r="H67" s="30">
        <f t="shared" si="43"/>
        <v>17.882576843518702</v>
      </c>
      <c r="I67" s="30">
        <f t="shared" si="43"/>
        <v>17.845589991349765</v>
      </c>
      <c r="J67" s="30">
        <f t="shared" si="43"/>
        <v>18.357920735985147</v>
      </c>
      <c r="K67" s="30">
        <f t="shared" si="43"/>
        <v>18.403742714689034</v>
      </c>
      <c r="L67" s="30">
        <f t="shared" si="43"/>
        <v>18.594071332696799</v>
      </c>
      <c r="M67" s="30">
        <f t="shared" si="43"/>
        <v>18.840847506515178</v>
      </c>
      <c r="N67" s="30">
        <f t="shared" si="43"/>
        <v>19.177697172987454</v>
      </c>
      <c r="O67" s="30">
        <f t="shared" si="43"/>
        <v>19.617155386023946</v>
      </c>
      <c r="P67" s="30">
        <f t="shared" si="43"/>
        <v>19.99500452425448</v>
      </c>
      <c r="Q67" s="30">
        <f t="shared" si="43"/>
        <v>20.23047483975224</v>
      </c>
      <c r="R67" s="30">
        <f t="shared" si="43"/>
        <v>20.608155517913122</v>
      </c>
      <c r="S67" s="30">
        <f t="shared" si="43"/>
        <v>21.1340631363231</v>
      </c>
      <c r="T67" s="30">
        <f t="shared" si="43"/>
        <v>22.145453403423595</v>
      </c>
      <c r="U67" s="30">
        <f t="shared" si="43"/>
        <v>22.87239259820678</v>
      </c>
      <c r="V67" s="30">
        <f t="shared" si="43"/>
        <v>23.721035339750035</v>
      </c>
      <c r="W67" s="30">
        <f t="shared" si="43"/>
        <v>24.485147985785932</v>
      </c>
      <c r="X67" s="30">
        <f t="shared" si="43"/>
        <v>25.383395785544387</v>
      </c>
    </row>
    <row r="68" spans="1:24" ht="15.75">
      <c r="B68" s="20" t="s">
        <v>38</v>
      </c>
      <c r="C68" s="31">
        <f t="shared" ref="C68:C69" si="44">AVERAGE(D68:X68)</f>
        <v>73.164619357766426</v>
      </c>
      <c r="D68" s="30">
        <f>(D9/D7)*100</f>
        <v>73.544733897688104</v>
      </c>
      <c r="E68" s="30">
        <f t="shared" ref="E68:X68" si="45">(E9/E7)*100</f>
        <v>73.739971168461281</v>
      </c>
      <c r="F68" s="30">
        <f t="shared" si="45"/>
        <v>73.965611295138615</v>
      </c>
      <c r="G68" s="30">
        <f t="shared" si="45"/>
        <v>74.219822611744632</v>
      </c>
      <c r="H68" s="30">
        <f t="shared" si="45"/>
        <v>74.431647930277194</v>
      </c>
      <c r="I68" s="30">
        <f t="shared" si="45"/>
        <v>74.721968126316639</v>
      </c>
      <c r="J68" s="30">
        <f t="shared" si="45"/>
        <v>74.162242330100426</v>
      </c>
      <c r="K68" s="30">
        <f t="shared" si="45"/>
        <v>74.327038175769459</v>
      </c>
      <c r="L68" s="30">
        <f t="shared" si="45"/>
        <v>74.315211178617119</v>
      </c>
      <c r="M68" s="30">
        <f t="shared" si="45"/>
        <v>74.299467798603743</v>
      </c>
      <c r="N68" s="30">
        <f t="shared" si="45"/>
        <v>74.117809470366325</v>
      </c>
      <c r="O68" s="30">
        <f t="shared" si="45"/>
        <v>73.805245322488972</v>
      </c>
      <c r="P68" s="30">
        <f t="shared" si="45"/>
        <v>73.567079699354593</v>
      </c>
      <c r="Q68" s="30">
        <f t="shared" si="45"/>
        <v>73.449195930216931</v>
      </c>
      <c r="R68" s="30">
        <f t="shared" si="45"/>
        <v>73.333306779739701</v>
      </c>
      <c r="S68" s="30">
        <f t="shared" si="45"/>
        <v>72.943007097590282</v>
      </c>
      <c r="T68" s="30">
        <f t="shared" si="45"/>
        <v>71.969800159159576</v>
      </c>
      <c r="U68" s="30">
        <f t="shared" si="45"/>
        <v>71.401386584229641</v>
      </c>
      <c r="V68" s="30">
        <f t="shared" si="45"/>
        <v>70.710015732589596</v>
      </c>
      <c r="W68" s="30">
        <f t="shared" si="45"/>
        <v>70.10367504546943</v>
      </c>
      <c r="X68" s="30">
        <f t="shared" si="45"/>
        <v>69.328770179172608</v>
      </c>
    </row>
    <row r="69" spans="1:24" ht="15.75">
      <c r="B69" s="20" t="s">
        <v>10</v>
      </c>
      <c r="C69" s="31">
        <f t="shared" si="44"/>
        <v>6.7828273865618591</v>
      </c>
      <c r="D69" s="30">
        <f t="shared" ref="D69:X69" si="46">(D10/D7)*100</f>
        <v>8.5329832679903088</v>
      </c>
      <c r="E69" s="30">
        <f t="shared" si="46"/>
        <v>8.2783343737586215</v>
      </c>
      <c r="F69" s="30">
        <f t="shared" si="46"/>
        <v>8.0620939023617808</v>
      </c>
      <c r="G69" s="30">
        <f t="shared" si="46"/>
        <v>7.8475559284702108</v>
      </c>
      <c r="H69" s="30">
        <f t="shared" si="46"/>
        <v>7.6857752262040835</v>
      </c>
      <c r="I69" s="30">
        <f t="shared" si="46"/>
        <v>7.4324418823335989</v>
      </c>
      <c r="J69" s="30">
        <f t="shared" si="46"/>
        <v>7.4798369339144157</v>
      </c>
      <c r="K69" s="30">
        <f t="shared" si="46"/>
        <v>7.2692191095415231</v>
      </c>
      <c r="L69" s="30">
        <f t="shared" si="46"/>
        <v>7.0907174886860806</v>
      </c>
      <c r="M69" s="30">
        <f t="shared" si="46"/>
        <v>6.8596846948810786</v>
      </c>
      <c r="N69" s="30">
        <f t="shared" si="46"/>
        <v>6.7044933566462257</v>
      </c>
      <c r="O69" s="30">
        <f t="shared" si="46"/>
        <v>6.5775992914870907</v>
      </c>
      <c r="P69" s="30">
        <f t="shared" si="46"/>
        <v>6.4379157763909252</v>
      </c>
      <c r="Q69" s="30">
        <f t="shared" si="46"/>
        <v>6.320329230030838</v>
      </c>
      <c r="R69" s="30">
        <f t="shared" si="46"/>
        <v>6.0585377023471807</v>
      </c>
      <c r="S69" s="30">
        <f t="shared" si="46"/>
        <v>5.9229297660866216</v>
      </c>
      <c r="T69" s="30">
        <f t="shared" si="46"/>
        <v>5.8847464374168386</v>
      </c>
      <c r="U69" s="30">
        <f t="shared" si="46"/>
        <v>5.7262208175635649</v>
      </c>
      <c r="V69" s="30">
        <f t="shared" si="46"/>
        <v>5.5689489276603741</v>
      </c>
      <c r="W69" s="30">
        <f t="shared" si="46"/>
        <v>5.4111769687446456</v>
      </c>
      <c r="X69" s="30">
        <f t="shared" si="46"/>
        <v>5.2878340352830122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58.936544195657383</v>
      </c>
      <c r="D72" s="30">
        <f>(D13/D$10)*100</f>
        <v>58.931688519661684</v>
      </c>
      <c r="E72" s="30">
        <f t="shared" ref="E72:X72" si="47">(E13/E$10)*100</f>
        <v>58.94379562288379</v>
      </c>
      <c r="F72" s="30">
        <f t="shared" si="47"/>
        <v>59.152769645206995</v>
      </c>
      <c r="G72" s="30">
        <f t="shared" si="47"/>
        <v>59.229787149662805</v>
      </c>
      <c r="H72" s="30">
        <f t="shared" si="47"/>
        <v>59.429933934844811</v>
      </c>
      <c r="I72" s="30">
        <f t="shared" si="47"/>
        <v>59.26361613886165</v>
      </c>
      <c r="J72" s="30">
        <f t="shared" si="47"/>
        <v>59.435066893718904</v>
      </c>
      <c r="K72" s="30">
        <f t="shared" si="47"/>
        <v>59.382679822930086</v>
      </c>
      <c r="L72" s="30">
        <f t="shared" si="47"/>
        <v>59.448785067484486</v>
      </c>
      <c r="M72" s="30">
        <f t="shared" si="47"/>
        <v>59.230308774165167</v>
      </c>
      <c r="N72" s="30">
        <f t="shared" si="47"/>
        <v>59.200999540509656</v>
      </c>
      <c r="O72" s="30">
        <f t="shared" si="47"/>
        <v>58.915109932604523</v>
      </c>
      <c r="P72" s="30">
        <f t="shared" si="47"/>
        <v>58.783293294503025</v>
      </c>
      <c r="Q72" s="30">
        <f t="shared" si="47"/>
        <v>59.190325089715692</v>
      </c>
      <c r="R72" s="30">
        <f t="shared" si="47"/>
        <v>58.464266888060045</v>
      </c>
      <c r="S72" s="30">
        <f t="shared" si="47"/>
        <v>58.360122598498108</v>
      </c>
      <c r="T72" s="30">
        <f t="shared" si="47"/>
        <v>58.362690991276956</v>
      </c>
      <c r="U72" s="30">
        <f t="shared" si="47"/>
        <v>58.41059098567866</v>
      </c>
      <c r="V72" s="30">
        <f t="shared" si="47"/>
        <v>58.465141147666444</v>
      </c>
      <c r="W72" s="30">
        <f t="shared" si="47"/>
        <v>58.520202160163635</v>
      </c>
      <c r="X72" s="30">
        <f t="shared" si="47"/>
        <v>58.546253910708124</v>
      </c>
    </row>
    <row r="73" spans="1:24" ht="15.75">
      <c r="A73" s="36"/>
      <c r="B73" s="10" t="s">
        <v>11</v>
      </c>
      <c r="C73" s="31">
        <f>AVERAGE(D73:X73)</f>
        <v>40.929768967697605</v>
      </c>
      <c r="D73" s="30">
        <f>(D16/D$10)*100</f>
        <v>40.907869911030311</v>
      </c>
      <c r="E73" s="30">
        <f t="shared" ref="E73:X73" si="48">(E16/E$10)*100</f>
        <v>40.89840506555911</v>
      </c>
      <c r="F73" s="30">
        <f t="shared" si="48"/>
        <v>40.691823965452748</v>
      </c>
      <c r="G73" s="30">
        <f>(G16/G$10)*100</f>
        <v>40.617084554629947</v>
      </c>
      <c r="H73" s="30">
        <f t="shared" si="48"/>
        <v>40.419667056170745</v>
      </c>
      <c r="I73" s="30">
        <f t="shared" si="48"/>
        <v>40.586696470146265</v>
      </c>
      <c r="J73" s="30">
        <f t="shared" si="48"/>
        <v>40.417198505467105</v>
      </c>
      <c r="K73" s="30">
        <f t="shared" si="48"/>
        <v>40.47269850100988</v>
      </c>
      <c r="L73" s="30">
        <f t="shared" si="48"/>
        <v>40.410127780048839</v>
      </c>
      <c r="M73" s="30">
        <f t="shared" si="48"/>
        <v>40.631161684449978</v>
      </c>
      <c r="N73" s="30">
        <f t="shared" si="48"/>
        <v>40.663692273326006</v>
      </c>
      <c r="O73" s="30">
        <f t="shared" si="48"/>
        <v>40.952337705196491</v>
      </c>
      <c r="P73" s="30">
        <f t="shared" si="48"/>
        <v>41.087425803970866</v>
      </c>
      <c r="Q73" s="30">
        <f t="shared" si="48"/>
        <v>40.685312171636745</v>
      </c>
      <c r="R73" s="30">
        <f t="shared" si="48"/>
        <v>41.412845082411664</v>
      </c>
      <c r="S73" s="30">
        <f t="shared" si="48"/>
        <v>41.520358919357399</v>
      </c>
      <c r="T73" s="30">
        <f t="shared" si="48"/>
        <v>41.521655630545034</v>
      </c>
      <c r="U73" s="30">
        <f t="shared" si="48"/>
        <v>41.47614085431529</v>
      </c>
      <c r="V73" s="30">
        <f t="shared" si="48"/>
        <v>41.42560868085004</v>
      </c>
      <c r="W73" s="30">
        <f t="shared" si="48"/>
        <v>41.374568759687882</v>
      </c>
      <c r="X73" s="30">
        <f t="shared" si="48"/>
        <v>41.35246894638729</v>
      </c>
    </row>
    <row r="74" spans="1:24" ht="15.75">
      <c r="A74" s="36"/>
      <c r="B74" s="10" t="s">
        <v>12</v>
      </c>
      <c r="C74" s="31">
        <f>AVERAGE(D74:X74)</f>
        <v>0.13368683664500505</v>
      </c>
      <c r="D74" s="30">
        <f>(D19/D$10)*100</f>
        <v>0.16044156930800446</v>
      </c>
      <c r="E74" s="30">
        <f t="shared" ref="E74:X74" si="49">(E19/E$10)*100</f>
        <v>0.15779931155709473</v>
      </c>
      <c r="F74" s="30">
        <f t="shared" si="49"/>
        <v>0.15540638934026538</v>
      </c>
      <c r="G74" s="30">
        <f t="shared" si="49"/>
        <v>0.15312829570723732</v>
      </c>
      <c r="H74" s="30">
        <f t="shared" si="49"/>
        <v>0.15039900898443087</v>
      </c>
      <c r="I74" s="30">
        <f t="shared" si="49"/>
        <v>0.14968739099207667</v>
      </c>
      <c r="J74" s="30">
        <f t="shared" si="49"/>
        <v>0.14773460081398568</v>
      </c>
      <c r="K74" s="30">
        <f t="shared" si="49"/>
        <v>0.1446216760600488</v>
      </c>
      <c r="L74" s="30">
        <f t="shared" si="49"/>
        <v>0.14108715246667083</v>
      </c>
      <c r="M74" s="30">
        <f t="shared" si="49"/>
        <v>0.13852954138485826</v>
      </c>
      <c r="N74" s="30">
        <f t="shared" si="49"/>
        <v>0.13530818616434359</v>
      </c>
      <c r="O74" s="30">
        <f t="shared" si="49"/>
        <v>0.13255236219897995</v>
      </c>
      <c r="P74" s="30">
        <f t="shared" si="49"/>
        <v>0.12928090152611579</v>
      </c>
      <c r="Q74" s="30">
        <f t="shared" si="49"/>
        <v>0.12436273864756377</v>
      </c>
      <c r="R74" s="30">
        <f t="shared" si="49"/>
        <v>0.122888029528282</v>
      </c>
      <c r="S74" s="30">
        <f t="shared" si="49"/>
        <v>0.11951848214449375</v>
      </c>
      <c r="T74" s="30">
        <f t="shared" si="49"/>
        <v>0.1156533781780032</v>
      </c>
      <c r="U74" s="30">
        <f t="shared" si="49"/>
        <v>0.11326816000606725</v>
      </c>
      <c r="V74" s="30">
        <f t="shared" si="49"/>
        <v>0.1092501714835164</v>
      </c>
      <c r="W74" s="30">
        <f t="shared" si="49"/>
        <v>0.10522908014848527</v>
      </c>
      <c r="X74" s="30">
        <f t="shared" si="49"/>
        <v>0.10127714290458227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8472953561.0889778</v>
      </c>
      <c r="E147">
        <v>8467222950.3873253</v>
      </c>
      <c r="F147">
        <v>8414214801.1584749</v>
      </c>
      <c r="G147">
        <v>8127602398.756855</v>
      </c>
      <c r="H147">
        <v>7874432203.3347063</v>
      </c>
      <c r="I147">
        <v>8634163251.2340794</v>
      </c>
      <c r="J147">
        <v>8712756118.2704926</v>
      </c>
      <c r="K147">
        <v>9434418746.3127918</v>
      </c>
      <c r="L147">
        <v>10723832970.983561</v>
      </c>
      <c r="M147">
        <v>11745701354.971279</v>
      </c>
      <c r="N147">
        <v>12071096119.94367</v>
      </c>
      <c r="O147">
        <v>12171887386.953091</v>
      </c>
      <c r="P147">
        <v>13064456678.114531</v>
      </c>
      <c r="Q147">
        <v>14073800703.47978</v>
      </c>
      <c r="R147">
        <v>15254907361.381781</v>
      </c>
      <c r="S147">
        <v>16385320186.76425</v>
      </c>
      <c r="T147">
        <v>17969711192.30983</v>
      </c>
      <c r="U147">
        <v>20539351742.823132</v>
      </c>
      <c r="V147">
        <v>22893096206.60622</v>
      </c>
      <c r="W147">
        <v>23471363736.146599</v>
      </c>
      <c r="X147">
        <v>24394937894.501122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Wealth_MAR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2014-12-03T13:24:40Z</dcterms:modified>
</cp:coreProperties>
</file>