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MEX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<sst xmlns="http://schemas.openxmlformats.org/spreadsheetml/2006/main" count="95" uniqueCount="65">
  <si>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</si>
  <si>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</si>
  <si>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</si>
  <si>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</si>
  <si>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</si>
  <si>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</si>
  <si>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</si>
  <si>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</si>
  <si>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</si>
  <si>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</si>
  <si>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</si>
  <si>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</si>
  <si>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</si>
  <si>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</si>
  <si>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</si>
  <si>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</si>
  <si>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</si>
  <si>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</si>
  <si>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</si>
  <si>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</si>
  <si>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</si>
  <si>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</si>
  <si>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</si>
  <si>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</si>
  <si>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</si>
  <si>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</si>
  <si>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</si>
  <si>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</si>
  <si>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</si>
  <si>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</si>
  <si>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</si>
  <si>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</si>
  <si>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</si>
  <si>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</si>
  <si>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</si>
  <si>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</si>
  <si>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</si>
  <si>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</si>
  <si>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</si>
  <si>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</si>
  <si>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</si>
  <si>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</si>
  <si>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</si>
  <si>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</si>
  <si>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</si>
  <si>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</si>
  <si>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</si>
  <si>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</si>
  <si>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</si>
  <si>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</si>
  <si>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</si>
  <si>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</si>
  <si>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</si>
  <si>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</si>
  <si>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</si>
  <si>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</si>
  <si>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</si>
  <si>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</si>
  <si>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</si>
  <si>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</si>
  <si>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</si>
  <si>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</si>
  <si>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</si>
  <si>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Mexico</t>
  </si>
  <si>
    <t>MEX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</si>
</sst>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Wealth_MEX!$B$54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Wealth_MEX!$D$52:$X$52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Wealth_MEX!$D$54:$X$54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1.5044788055183611</c:v>
                </c:pt>
                <c:pt idx="2">
                  <c:v>3.6191507943297507</c:v>
                </c:pt>
                <c:pt idx="3">
                  <c:v>5.3200128148020998</c:v>
                </c:pt>
                <c:pt idx="4">
                  <c:v>7.4555741323111935</c:v>
                </c:pt>
                <c:pt idx="5">
                  <c:v>7.049723028671484</c:v>
                </c:pt>
                <c:pt idx="6">
                  <c:v>7.5086094818954674</c:v>
                </c:pt>
                <c:pt idx="7">
                  <c:v>9.2059952729180097</c:v>
                </c:pt>
                <c:pt idx="8">
                  <c:v>11.516465718145641</c:v>
                </c:pt>
                <c:pt idx="9">
                  <c:v>14.284917668593412</c:v>
                </c:pt>
                <c:pt idx="10">
                  <c:v>17.863218298147277</c:v>
                </c:pt>
                <c:pt idx="11">
                  <c:v>20.682498682796435</c:v>
                </c:pt>
                <c:pt idx="12">
                  <c:v>23.273745284686399</c:v>
                </c:pt>
                <c:pt idx="13">
                  <c:v>25.713178868523666</c:v>
                </c:pt>
                <c:pt idx="14">
                  <c:v>28.62978361746713</c:v>
                </c:pt>
                <c:pt idx="15">
                  <c:v>31.95142654284162</c:v>
                </c:pt>
                <c:pt idx="16">
                  <c:v>35.918346195818508</c:v>
                </c:pt>
                <c:pt idx="17">
                  <c:v>40.264022597483049</c:v>
                </c:pt>
                <c:pt idx="18">
                  <c:v>44.897619530924217</c:v>
                </c:pt>
                <c:pt idx="19">
                  <c:v>47.831361651913838</c:v>
                </c:pt>
                <c:pt idx="20" formatCode="_(* #,##0.0000_);_(* \(#,##0.0000\);_(* &quot;-&quot;??_);_(@_)">
                  <c:v>50.771869505631329</c:v>
                </c:pt>
              </c:numCache>
            </c:numRef>
          </c:val>
        </c:ser>
        <c:ser>
          <c:idx val="1"/>
          <c:order val="1"/>
          <c:tx>
            <c:strRef>
              <c:f>Wealth_MEX!$B$55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Wealth_MEX!$D$52:$X$52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Wealth_MEX!$D$55:$X$55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-2.2382169828854104</c:v>
                </c:pt>
                <c:pt idx="2">
                  <c:v>-0.31847881421093183</c:v>
                </c:pt>
                <c:pt idx="3">
                  <c:v>1.6025836397847382</c:v>
                </c:pt>
                <c:pt idx="4">
                  <c:v>3.0011369402758392</c:v>
                </c:pt>
                <c:pt idx="5">
                  <c:v>4.3215112651526333</c:v>
                </c:pt>
                <c:pt idx="6">
                  <c:v>5.902384997613308</c:v>
                </c:pt>
                <c:pt idx="7">
                  <c:v>8.4706173399429652</c:v>
                </c:pt>
                <c:pt idx="8">
                  <c:v>9.6904486881220322</c:v>
                </c:pt>
                <c:pt idx="9">
                  <c:v>7.0868842256703868</c:v>
                </c:pt>
                <c:pt idx="10">
                  <c:v>8.2631563479352632</c:v>
                </c:pt>
                <c:pt idx="11">
                  <c:v>10.013450193073448</c:v>
                </c:pt>
                <c:pt idx="12">
                  <c:v>12.19428111691203</c:v>
                </c:pt>
                <c:pt idx="13">
                  <c:v>13.728816139179422</c:v>
                </c:pt>
                <c:pt idx="14">
                  <c:v>16.442153521007128</c:v>
                </c:pt>
                <c:pt idx="15">
                  <c:v>18.251112037058181</c:v>
                </c:pt>
                <c:pt idx="16">
                  <c:v>16.564417786382045</c:v>
                </c:pt>
                <c:pt idx="17">
                  <c:v>18.476397268781387</c:v>
                </c:pt>
                <c:pt idx="18">
                  <c:v>20.614004366642202</c:v>
                </c:pt>
                <c:pt idx="19">
                  <c:v>21.725973433016321</c:v>
                </c:pt>
                <c:pt idx="20">
                  <c:v>24.337140819651616</c:v>
                </c:pt>
              </c:numCache>
            </c:numRef>
          </c:val>
        </c:ser>
        <c:ser>
          <c:idx val="2"/>
          <c:order val="2"/>
          <c:tx>
            <c:strRef>
              <c:f>Wealth_MEX!$B$56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Wealth_MEX!$D$52:$X$52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Wealth_MEX!$D$56:$X$56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-2.332071777265976</c:v>
                </c:pt>
                <c:pt idx="2">
                  <c:v>-4.5540253350917386</c:v>
                </c:pt>
                <c:pt idx="3">
                  <c:v>-6.6939014766341227</c:v>
                </c:pt>
                <c:pt idx="4">
                  <c:v>-8.7618318534692712</c:v>
                </c:pt>
                <c:pt idx="5">
                  <c:v>-10.789086804704084</c:v>
                </c:pt>
                <c:pt idx="6">
                  <c:v>-13.030763028556747</c:v>
                </c:pt>
                <c:pt idx="7">
                  <c:v>-15.223246446342632</c:v>
                </c:pt>
                <c:pt idx="8">
                  <c:v>-17.500120063233638</c:v>
                </c:pt>
                <c:pt idx="9">
                  <c:v>-19.685237148225067</c:v>
                </c:pt>
                <c:pt idx="10">
                  <c:v>-21.769513266523933</c:v>
                </c:pt>
                <c:pt idx="11">
                  <c:v>-23.727256284673125</c:v>
                </c:pt>
                <c:pt idx="12">
                  <c:v>-25.626694624573755</c:v>
                </c:pt>
                <c:pt idx="13">
                  <c:v>-27.444405526308515</c:v>
                </c:pt>
                <c:pt idx="14">
                  <c:v>-29.213564503150135</c:v>
                </c:pt>
                <c:pt idx="15">
                  <c:v>-31.037762023366135</c:v>
                </c:pt>
                <c:pt idx="16">
                  <c:v>-32.944549652197729</c:v>
                </c:pt>
                <c:pt idx="17">
                  <c:v>-34.497515089372818</c:v>
                </c:pt>
                <c:pt idx="18">
                  <c:v>-35.774707823263263</c:v>
                </c:pt>
                <c:pt idx="19">
                  <c:v>-37.200240085966371</c:v>
                </c:pt>
                <c:pt idx="20">
                  <c:v>-38.518201996327441</c:v>
                </c:pt>
              </c:numCache>
            </c:numRef>
          </c:val>
        </c:ser>
        <c:ser>
          <c:idx val="4"/>
          <c:order val="3"/>
          <c:tx>
            <c:strRef>
              <c:f>Wealth_MEX!$B$53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Wealth_MEX!$D$52:$X$52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Wealth_MEX!$D$53:$X$53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-1.3555977442968326</c:v>
                </c:pt>
                <c:pt idx="2">
                  <c:v>-0.11842894639241264</c:v>
                </c:pt>
                <c:pt idx="3">
                  <c:v>1.0345535308512011</c:v>
                </c:pt>
                <c:pt idx="4">
                  <c:v>1.9996778362644907</c:v>
                </c:pt>
                <c:pt idx="5">
                  <c:v>2.3157856862829673</c:v>
                </c:pt>
                <c:pt idx="6">
                  <c:v>2.9539164955649122</c:v>
                </c:pt>
                <c:pt idx="7">
                  <c:v>4.4745181731487449</c:v>
                </c:pt>
                <c:pt idx="8">
                  <c:v>5.3405548111012946</c:v>
                </c:pt>
                <c:pt idx="9">
                  <c:v>4.101261263043865</c:v>
                </c:pt>
                <c:pt idx="10">
                  <c:v>5.2803778592487527</c:v>
                </c:pt>
                <c:pt idx="11">
                  <c:v>6.6344571441894873</c:v>
                </c:pt>
                <c:pt idx="12">
                  <c:v>8.1953034426811335</c:v>
                </c:pt>
                <c:pt idx="13">
                  <c:v>9.3568622321916308</c:v>
                </c:pt>
                <c:pt idx="14">
                  <c:v>11.329612613556318</c:v>
                </c:pt>
                <c:pt idx="15">
                  <c:v>12.862138283835311</c:v>
                </c:pt>
                <c:pt idx="16">
                  <c:v>12.494911643010953</c:v>
                </c:pt>
                <c:pt idx="17">
                  <c:v>14.381346994186185</c:v>
                </c:pt>
                <c:pt idx="18">
                  <c:v>16.517206397132878</c:v>
                </c:pt>
                <c:pt idx="19">
                  <c:v>17.619955943195652</c:v>
                </c:pt>
                <c:pt idx="20">
                  <c:v>19.618278650744038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Wealth_MEX!$D$64:$X$64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2.2606531937533481</c:v>
                </c:pt>
                <c:pt idx="2">
                  <c:v>4.0346684323534054</c:v>
                </c:pt>
                <c:pt idx="3">
                  <c:v>4.1756883580821968</c:v>
                </c:pt>
                <c:pt idx="4">
                  <c:v>6.8783762732274933</c:v>
                </c:pt>
                <c:pt idx="5">
                  <c:v>-1.4315805948699523</c:v>
                </c:pt>
                <c:pt idx="6">
                  <c:v>1.8969533341390843</c:v>
                </c:pt>
                <c:pt idx="7">
                  <c:v>6.9928941207405115</c:v>
                </c:pt>
                <c:pt idx="8">
                  <c:v>10.567125582774306</c:v>
                </c:pt>
                <c:pt idx="9">
                  <c:v>12.96049743376766</c:v>
                </c:pt>
                <c:pt idx="10">
                  <c:v>18.664040567032792</c:v>
                </c:pt>
                <c:pt idx="11">
                  <c:v>17.021307525943175</c:v>
                </c:pt>
                <c:pt idx="12">
                  <c:v>16.425678925233743</c:v>
                </c:pt>
                <c:pt idx="13">
                  <c:v>16.603248181354257</c:v>
                </c:pt>
                <c:pt idx="14">
                  <c:v>19.879299829143427</c:v>
                </c:pt>
                <c:pt idx="15">
                  <c:v>22.285244653441282</c:v>
                </c:pt>
                <c:pt idx="16">
                  <c:v>26.861242407995679</c:v>
                </c:pt>
                <c:pt idx="17">
                  <c:v>29.46476411844823</c:v>
                </c:pt>
                <c:pt idx="18">
                  <c:v>29.375437890012979</c:v>
                </c:pt>
                <c:pt idx="19">
                  <c:v>19.723967526571574</c:v>
                </c:pt>
                <c:pt idx="20">
                  <c:v>25.144790953897079</c:v>
                </c:pt>
              </c:numCache>
            </c:numRef>
          </c:val>
        </c:ser>
        <c:marker val="1"/>
        <c:axId val="75574272"/>
        <c:axId val="75588352"/>
      </c:lineChart>
      <c:catAx>
        <c:axId val="7557427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588352"/>
        <c:crosses val="autoZero"/>
        <c:auto val="1"/>
        <c:lblAlgn val="ctr"/>
        <c:lblOffset val="100"/>
      </c:catAx>
      <c:valAx>
        <c:axId val="7558835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574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Wealth_MEX!$B$40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Wealth_MEX!$D$38:$X$38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Wealth_MEX!$D$40:$X$40</c:f>
              <c:numCache>
                <c:formatCode>_(* #,##0_);_(* \(#,##0\);_(* "-"??_);_(@_)</c:formatCode>
                <c:ptCount val="21"/>
                <c:pt idx="0">
                  <c:v>16126.70966758664</c:v>
                </c:pt>
                <c:pt idx="1">
                  <c:v>16369.332596562963</c:v>
                </c:pt>
                <c:pt idx="2">
                  <c:v>16710.359608620354</c:v>
                </c:pt>
                <c:pt idx="3">
                  <c:v>16984.652688508177</c:v>
                </c:pt>
                <c:pt idx="4">
                  <c:v>17329.048461956158</c:v>
                </c:pt>
                <c:pt idx="5">
                  <c:v>17263.598032789487</c:v>
                </c:pt>
                <c:pt idx="6">
                  <c:v>17337.601318804802</c:v>
                </c:pt>
                <c:pt idx="7">
                  <c:v>17611.333797261879</c:v>
                </c:pt>
                <c:pt idx="8">
                  <c:v>17983.936657919134</c:v>
                </c:pt>
                <c:pt idx="9">
                  <c:v>18430.396866254487</c:v>
                </c:pt>
                <c:pt idx="10">
                  <c:v>19007.459019816062</c:v>
                </c:pt>
                <c:pt idx="11">
                  <c:v>19462.116182163652</c:v>
                </c:pt>
                <c:pt idx="12">
                  <c:v>19879.998998421652</c:v>
                </c:pt>
                <c:pt idx="13">
                  <c:v>20273.399370020692</c:v>
                </c:pt>
                <c:pt idx="14">
                  <c:v>20743.751750033847</c:v>
                </c:pt>
                <c:pt idx="15">
                  <c:v>21279.423460802922</c:v>
                </c:pt>
                <c:pt idx="16">
                  <c:v>21919.157075984942</c:v>
                </c:pt>
                <c:pt idx="17">
                  <c:v>22619.971692374209</c:v>
                </c:pt>
                <c:pt idx="18">
                  <c:v>23367.218416996464</c:v>
                </c:pt>
                <c:pt idx="19">
                  <c:v>23840.334491244157</c:v>
                </c:pt>
                <c:pt idx="20">
                  <c:v>24314.541655565761</c:v>
                </c:pt>
              </c:numCache>
            </c:numRef>
          </c:val>
        </c:ser>
        <c:ser>
          <c:idx val="1"/>
          <c:order val="1"/>
          <c:tx>
            <c:strRef>
              <c:f>Wealth_MEX!$B$41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Wealth_MEX!$D$38:$X$38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Wealth_MEX!$D$41:$X$41</c:f>
              <c:numCache>
                <c:formatCode>General</c:formatCode>
                <c:ptCount val="21"/>
                <c:pt idx="0">
                  <c:v>39178.66784351127</c:v>
                </c:pt>
                <c:pt idx="1">
                  <c:v>38301.764246169536</c:v>
                </c:pt>
                <c:pt idx="2">
                  <c:v>39053.892086739615</c:v>
                </c:pt>
                <c:pt idx="3">
                  <c:v>39806.538764656987</c:v>
                </c:pt>
                <c:pt idx="4">
                  <c:v>40354.473316870855</c:v>
                </c:pt>
                <c:pt idx="5">
                  <c:v>40871.778387905339</c:v>
                </c:pt>
                <c:pt idx="6">
                  <c:v>41491.143656571425</c:v>
                </c:pt>
                <c:pt idx="7">
                  <c:v>42497.342875422393</c:v>
                </c:pt>
                <c:pt idx="8">
                  <c:v>42975.256547576493</c:v>
                </c:pt>
                <c:pt idx="9">
                  <c:v>41955.21467474087</c:v>
                </c:pt>
                <c:pt idx="10">
                  <c:v>42416.062422458846</c:v>
                </c:pt>
                <c:pt idx="11">
                  <c:v>43101.804234330957</c:v>
                </c:pt>
                <c:pt idx="12">
                  <c:v>43956.224738210251</c:v>
                </c:pt>
                <c:pt idx="13">
                  <c:v>44557.435117526744</c:v>
                </c:pt>
                <c:pt idx="14">
                  <c:v>45620.484557826843</c:v>
                </c:pt>
                <c:pt idx="15">
                  <c:v>46329.2104062574</c:v>
                </c:pt>
                <c:pt idx="16">
                  <c:v>45668.386068249398</c:v>
                </c:pt>
                <c:pt idx="17">
                  <c:v>46417.474158894714</c:v>
                </c:pt>
                <c:pt idx="18">
                  <c:v>47254.960143564924</c:v>
                </c:pt>
                <c:pt idx="19">
                  <c:v>47690.614810602237</c:v>
                </c:pt>
                <c:pt idx="20">
                  <c:v>48713.635407850168</c:v>
                </c:pt>
              </c:numCache>
            </c:numRef>
          </c:val>
        </c:ser>
        <c:ser>
          <c:idx val="2"/>
          <c:order val="2"/>
          <c:tx>
            <c:strRef>
              <c:f>Wealth_MEX!$B$42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Wealth_MEX!$D$38:$X$38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Wealth_MEX!$D$42:$X$42</c:f>
              <c:numCache>
                <c:formatCode>_(* #,##0_);_(* \(#,##0\);_(* "-"??_);_(@_)</c:formatCode>
                <c:ptCount val="21"/>
                <c:pt idx="0">
                  <c:v>11821.899789682446</c:v>
                </c:pt>
                <c:pt idx="1">
                  <c:v>11546.204601150595</c:v>
                </c:pt>
                <c:pt idx="2">
                  <c:v>11283.527478171151</c:v>
                </c:pt>
                <c:pt idx="3">
                  <c:v>11030.553465094687</c:v>
                </c:pt>
                <c:pt idx="4">
                  <c:v>10786.084808224832</c:v>
                </c:pt>
                <c:pt idx="5">
                  <c:v>10546.424759408477</c:v>
                </c:pt>
                <c:pt idx="6">
                  <c:v>10281.416042615478</c:v>
                </c:pt>
                <c:pt idx="7">
                  <c:v>10022.222850059426</c:v>
                </c:pt>
                <c:pt idx="8">
                  <c:v>9753.0531327328536</c:v>
                </c:pt>
                <c:pt idx="9">
                  <c:v>9494.7307806579356</c:v>
                </c:pt>
                <c:pt idx="10">
                  <c:v>9248.3297466123604</c:v>
                </c:pt>
                <c:pt idx="11">
                  <c:v>9016.8873288672585</c:v>
                </c:pt>
                <c:pt idx="12">
                  <c:v>8792.3376317573984</c:v>
                </c:pt>
                <c:pt idx="13">
                  <c:v>8577.4496704881822</c:v>
                </c:pt>
                <c:pt idx="14">
                  <c:v>8368.301469125794</c:v>
                </c:pt>
                <c:pt idx="15">
                  <c:v>8152.6466663199872</c:v>
                </c:pt>
                <c:pt idx="16">
                  <c:v>7927.2281436374533</c:v>
                </c:pt>
                <c:pt idx="17">
                  <c:v>7743.6381258862102</c:v>
                </c:pt>
                <c:pt idx="18">
                  <c:v>7592.6496807645772</c:v>
                </c:pt>
                <c:pt idx="19">
                  <c:v>7424.1246851982223</c:v>
                </c:pt>
                <c:pt idx="20">
                  <c:v>7268.3165488891527</c:v>
                </c:pt>
              </c:numCache>
            </c:numRef>
          </c:val>
        </c:ser>
        <c:overlap val="100"/>
        <c:axId val="78190080"/>
        <c:axId val="78191616"/>
      </c:barChart>
      <c:catAx>
        <c:axId val="781900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191616"/>
        <c:crosses val="autoZero"/>
        <c:auto val="1"/>
        <c:lblAlgn val="ctr"/>
        <c:lblOffset val="100"/>
      </c:catAx>
      <c:valAx>
        <c:axId val="7819161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19008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Wealth_MEX!$B$67:$B$69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Wealth_MEX!$C$67:$C$69</c:f>
              <c:numCache>
                <c:formatCode>_(* #,##0_);_(* \(#,##0\);_(* "-"??_);_(@_)</c:formatCode>
                <c:ptCount val="3"/>
                <c:pt idx="0">
                  <c:v>26.900862664425738</c:v>
                </c:pt>
                <c:pt idx="1">
                  <c:v>59.957498490739987</c:v>
                </c:pt>
                <c:pt idx="2">
                  <c:v>13.141638844834286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Wealth_MEX!$B$72:$B$75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Wealth_MEX!$C$72:$C$75</c:f>
              <c:numCache>
                <c:formatCode>_(* #,##0_);_(* \(#,##0\);_(* "-"??_);_(@_)</c:formatCode>
                <c:ptCount val="4"/>
                <c:pt idx="0">
                  <c:v>50.584235269258976</c:v>
                </c:pt>
                <c:pt idx="1">
                  <c:v>32.768472990865199</c:v>
                </c:pt>
                <c:pt idx="2">
                  <c:v>14.835862557754435</c:v>
                </c:pt>
                <c:pt idx="3">
                  <c:v>1.8114291821213679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5659272650740.5234</v>
      </c>
      <c r="E7" s="13">
        <f t="shared" ref="E7:X7" si="0">+E8+E9+E10</f>
        <v>5689642099586.6211</v>
      </c>
      <c r="F7" s="13">
        <f t="shared" si="0"/>
        <v>5868244768276.5342</v>
      </c>
      <c r="G7" s="13">
        <f t="shared" si="0"/>
        <v>6043575546607.8955</v>
      </c>
      <c r="H7" s="13">
        <f t="shared" si="0"/>
        <v>6209599754426.0996</v>
      </c>
      <c r="I7" s="13">
        <f t="shared" si="0"/>
        <v>6337458601159.5762</v>
      </c>
      <c r="J7" s="13">
        <f t="shared" si="0"/>
        <v>6486567270916.7246</v>
      </c>
      <c r="K7" s="13">
        <f t="shared" si="0"/>
        <v>6693387376510.5176</v>
      </c>
      <c r="L7" s="13">
        <f t="shared" si="0"/>
        <v>6859224581580.334</v>
      </c>
      <c r="M7" s="13">
        <f t="shared" si="0"/>
        <v>6884170380569.2314</v>
      </c>
      <c r="N7" s="13">
        <f t="shared" si="0"/>
        <v>7064329552069.5898</v>
      </c>
      <c r="O7" s="13">
        <f t="shared" si="0"/>
        <v>7253250536408.376</v>
      </c>
      <c r="P7" s="13">
        <f t="shared" si="0"/>
        <v>7454170879653.1602</v>
      </c>
      <c r="Q7" s="13">
        <f t="shared" si="0"/>
        <v>7627309309901.9023</v>
      </c>
      <c r="R7" s="13">
        <f t="shared" si="0"/>
        <v>7860066927058.583</v>
      </c>
      <c r="S7" s="13">
        <f t="shared" si="0"/>
        <v>8067345786325.3008</v>
      </c>
      <c r="T7" s="13">
        <f t="shared" si="0"/>
        <v>8143154920153.418</v>
      </c>
      <c r="U7" s="13">
        <f t="shared" si="0"/>
        <v>8386087808141.1191</v>
      </c>
      <c r="V7" s="13">
        <f t="shared" si="0"/>
        <v>8652684161796.0312</v>
      </c>
      <c r="W7" s="13">
        <f t="shared" si="0"/>
        <v>8845602938412.8711</v>
      </c>
      <c r="X7" s="13">
        <f t="shared" si="0"/>
        <v>9107472968923.6777</v>
      </c>
    </row>
    <row r="8" spans="1:24" s="22" customFormat="1" ht="15.75">
      <c r="A8" s="19">
        <v>1</v>
      </c>
      <c r="B8" s="20" t="s">
        <v>5</v>
      </c>
      <c r="C8" s="20"/>
      <c r="D8" s="21">
        <v>1359588093514.7791</v>
      </c>
      <c r="E8" s="21">
        <v>1406515243791.2244</v>
      </c>
      <c r="F8" s="21">
        <v>1462546285023.2312</v>
      </c>
      <c r="G8" s="21">
        <v>1513497356631.1152</v>
      </c>
      <c r="H8" s="21">
        <v>1571594469978.3069</v>
      </c>
      <c r="I8" s="21">
        <v>1592959648116.478</v>
      </c>
      <c r="J8" s="21">
        <v>1627279051505.6731</v>
      </c>
      <c r="K8" s="21">
        <v>1680849384854.6311</v>
      </c>
      <c r="L8" s="21">
        <v>1744476618767.7156</v>
      </c>
      <c r="M8" s="21">
        <v>1815646403459.1655</v>
      </c>
      <c r="N8" s="21">
        <v>1899977886592.4519</v>
      </c>
      <c r="O8" s="21">
        <v>1972087338551.5471</v>
      </c>
      <c r="P8" s="21">
        <v>2040366858843.855</v>
      </c>
      <c r="Q8" s="21">
        <v>2106458276908.1313</v>
      </c>
      <c r="R8" s="21">
        <v>2181744149517.7517</v>
      </c>
      <c r="S8" s="21">
        <v>2265912956900.2378</v>
      </c>
      <c r="T8" s="21">
        <v>2363657980350.5186</v>
      </c>
      <c r="U8" s="21">
        <v>2470570341079.7954</v>
      </c>
      <c r="V8" s="21">
        <v>2585048963837.5781</v>
      </c>
      <c r="W8" s="21">
        <v>2670912991140.9839</v>
      </c>
      <c r="X8" s="21">
        <v>2757829400982.6929</v>
      </c>
    </row>
    <row r="9" spans="1:24" s="22" customFormat="1" ht="15.75">
      <c r="A9" s="19">
        <v>2</v>
      </c>
      <c r="B9" s="20" t="s">
        <v>38</v>
      </c>
      <c r="C9" s="20"/>
      <c r="D9" s="21">
        <v>3303020356773.103</v>
      </c>
      <c r="E9" s="21">
        <v>3291033092433.2583</v>
      </c>
      <c r="F9" s="21">
        <v>3418126606784.3164</v>
      </c>
      <c r="G9" s="21">
        <v>3547148846776.5713</v>
      </c>
      <c r="H9" s="21">
        <v>3659800896911.0029</v>
      </c>
      <c r="I9" s="21">
        <v>3771351348370.814</v>
      </c>
      <c r="J9" s="21">
        <v>3894291237515.0645</v>
      </c>
      <c r="K9" s="21">
        <v>4056003562956.481</v>
      </c>
      <c r="L9" s="21">
        <v>4168682956285.8262</v>
      </c>
      <c r="M9" s="21">
        <v>4133163012350.8726</v>
      </c>
      <c r="N9" s="21">
        <v>4239892378827.6431</v>
      </c>
      <c r="O9" s="21">
        <v>4367486125540.2192</v>
      </c>
      <c r="P9" s="21">
        <v>4511409895083.8574</v>
      </c>
      <c r="Q9" s="21">
        <v>4629631976761.8447</v>
      </c>
      <c r="R9" s="21">
        <v>4798178578378.0049</v>
      </c>
      <c r="S9" s="21">
        <v>4933308382901.7852</v>
      </c>
      <c r="T9" s="21">
        <v>4924662239781.665</v>
      </c>
      <c r="U9" s="21">
        <v>5069751479992.5225</v>
      </c>
      <c r="V9" s="21">
        <v>5227681942085.8604</v>
      </c>
      <c r="W9" s="21">
        <v>5342940246913.0654</v>
      </c>
      <c r="X9" s="21">
        <v>5525248958405.4531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996664200452.6416</v>
      </c>
      <c r="E10" s="21">
        <f t="shared" ref="E10:X10" si="1">+E13+E16+E19+E23</f>
        <v>992093763362.13916</v>
      </c>
      <c r="F10" s="21">
        <f t="shared" si="1"/>
        <v>987571876468.98657</v>
      </c>
      <c r="G10" s="21">
        <f t="shared" si="1"/>
        <v>982929343200.20862</v>
      </c>
      <c r="H10" s="21">
        <f t="shared" si="1"/>
        <v>978204387536.78979</v>
      </c>
      <c r="I10" s="21">
        <f t="shared" si="1"/>
        <v>973147604672.28381</v>
      </c>
      <c r="J10" s="21">
        <f t="shared" si="1"/>
        <v>964996981895.98743</v>
      </c>
      <c r="K10" s="21">
        <f t="shared" si="1"/>
        <v>956534428699.40503</v>
      </c>
      <c r="L10" s="21">
        <f t="shared" si="1"/>
        <v>946065006526.79236</v>
      </c>
      <c r="M10" s="21">
        <f t="shared" si="1"/>
        <v>935360964759.19373</v>
      </c>
      <c r="N10" s="21">
        <f t="shared" si="1"/>
        <v>924459286649.49463</v>
      </c>
      <c r="O10" s="21">
        <f t="shared" si="1"/>
        <v>913677072316.60974</v>
      </c>
      <c r="P10" s="21">
        <f t="shared" si="1"/>
        <v>902394125725.44678</v>
      </c>
      <c r="Q10" s="21">
        <f t="shared" si="1"/>
        <v>891219056231.92542</v>
      </c>
      <c r="R10" s="21">
        <f t="shared" si="1"/>
        <v>880144199162.82593</v>
      </c>
      <c r="S10" s="21">
        <f t="shared" si="1"/>
        <v>868124446523.27771</v>
      </c>
      <c r="T10" s="21">
        <f t="shared" si="1"/>
        <v>854834700021.23389</v>
      </c>
      <c r="U10" s="21">
        <f t="shared" si="1"/>
        <v>845765987068.80066</v>
      </c>
      <c r="V10" s="21">
        <f t="shared" si="1"/>
        <v>839953255872.59253</v>
      </c>
      <c r="W10" s="21">
        <f t="shared" si="1"/>
        <v>831749700358.82129</v>
      </c>
      <c r="X10" s="21">
        <f t="shared" si="1"/>
        <v>824394609535.5321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779880508575.90942</v>
      </c>
      <c r="E11" s="38">
        <f t="shared" ref="E11:X11" si="2">+E13+E16</f>
        <v>780873662519.21362</v>
      </c>
      <c r="F11" s="38">
        <f t="shared" si="2"/>
        <v>781866816462.51782</v>
      </c>
      <c r="G11" s="38">
        <f t="shared" si="2"/>
        <v>782859970405.8219</v>
      </c>
      <c r="H11" s="38">
        <f t="shared" si="2"/>
        <v>783853124349.1261</v>
      </c>
      <c r="I11" s="38">
        <f t="shared" si="2"/>
        <v>784404658708.09424</v>
      </c>
      <c r="J11" s="38">
        <f t="shared" si="2"/>
        <v>782306475561.04687</v>
      </c>
      <c r="K11" s="38">
        <f t="shared" si="2"/>
        <v>780208292413.99951</v>
      </c>
      <c r="L11" s="38">
        <f t="shared" si="2"/>
        <v>776343630929.6084</v>
      </c>
      <c r="M11" s="38">
        <f t="shared" si="2"/>
        <v>772037349860.88135</v>
      </c>
      <c r="N11" s="38">
        <f t="shared" si="2"/>
        <v>767731068792.1543</v>
      </c>
      <c r="O11" s="38">
        <f t="shared" si="2"/>
        <v>763674268131.80225</v>
      </c>
      <c r="P11" s="38">
        <f t="shared" si="2"/>
        <v>759175847887.11438</v>
      </c>
      <c r="Q11" s="38">
        <f t="shared" si="2"/>
        <v>755119047226.76245</v>
      </c>
      <c r="R11" s="38">
        <f t="shared" si="2"/>
        <v>751062246566.41052</v>
      </c>
      <c r="S11" s="38">
        <f t="shared" si="2"/>
        <v>746122206737.38672</v>
      </c>
      <c r="T11" s="38">
        <f t="shared" si="2"/>
        <v>740260176114.95654</v>
      </c>
      <c r="U11" s="38">
        <f t="shared" si="2"/>
        <v>738288814030.52588</v>
      </c>
      <c r="V11" s="38">
        <f t="shared" si="2"/>
        <v>739143817285.84534</v>
      </c>
      <c r="W11" s="38">
        <f t="shared" si="2"/>
        <v>737393264993.58276</v>
      </c>
      <c r="X11" s="38">
        <f t="shared" si="2"/>
        <v>736605443395.17236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216783691876.73224</v>
      </c>
      <c r="E12" s="38">
        <f t="shared" ref="E12:X12" si="3">+E23+E19</f>
        <v>211220100842.92554</v>
      </c>
      <c r="F12" s="38">
        <f t="shared" si="3"/>
        <v>205705060006.46872</v>
      </c>
      <c r="G12" s="38">
        <f t="shared" si="3"/>
        <v>200069372794.38669</v>
      </c>
      <c r="H12" s="38">
        <f t="shared" si="3"/>
        <v>194351263187.66376</v>
      </c>
      <c r="I12" s="38">
        <f t="shared" si="3"/>
        <v>188742945964.18951</v>
      </c>
      <c r="J12" s="38">
        <f t="shared" si="3"/>
        <v>182690506334.94058</v>
      </c>
      <c r="K12" s="38">
        <f t="shared" si="3"/>
        <v>176326136285.40558</v>
      </c>
      <c r="L12" s="38">
        <f t="shared" si="3"/>
        <v>169721375597.18399</v>
      </c>
      <c r="M12" s="38">
        <f t="shared" si="3"/>
        <v>163323614898.31235</v>
      </c>
      <c r="N12" s="38">
        <f t="shared" si="3"/>
        <v>156728217857.34024</v>
      </c>
      <c r="O12" s="38">
        <f t="shared" si="3"/>
        <v>150002804184.80753</v>
      </c>
      <c r="P12" s="38">
        <f t="shared" si="3"/>
        <v>143218277838.33246</v>
      </c>
      <c r="Q12" s="38">
        <f t="shared" si="3"/>
        <v>136100009005.16293</v>
      </c>
      <c r="R12" s="38">
        <f t="shared" si="3"/>
        <v>129081952596.41547</v>
      </c>
      <c r="S12" s="38">
        <f t="shared" si="3"/>
        <v>122002239785.89096</v>
      </c>
      <c r="T12" s="38">
        <f t="shared" si="3"/>
        <v>114574523906.27736</v>
      </c>
      <c r="U12" s="38">
        <f t="shared" si="3"/>
        <v>107477173038.27475</v>
      </c>
      <c r="V12" s="38">
        <f t="shared" si="3"/>
        <v>100809438586.74722</v>
      </c>
      <c r="W12" s="38">
        <f t="shared" si="3"/>
        <v>94356435365.238449</v>
      </c>
      <c r="X12" s="38">
        <f t="shared" si="3"/>
        <v>87789166140.359802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458401128540.70056</v>
      </c>
      <c r="E13" s="13">
        <f t="shared" ref="E13:X13" si="4">+E14+E15</f>
        <v>461492465631.05212</v>
      </c>
      <c r="F13" s="13">
        <f t="shared" si="4"/>
        <v>464583802721.40369</v>
      </c>
      <c r="G13" s="13">
        <f t="shared" si="4"/>
        <v>467675139811.75525</v>
      </c>
      <c r="H13" s="13">
        <f t="shared" si="4"/>
        <v>470766476902.10681</v>
      </c>
      <c r="I13" s="13">
        <f t="shared" si="4"/>
        <v>473416194408.12238</v>
      </c>
      <c r="J13" s="13">
        <f t="shared" si="4"/>
        <v>473416194408.12238</v>
      </c>
      <c r="K13" s="13">
        <f t="shared" si="4"/>
        <v>473416194408.12238</v>
      </c>
      <c r="L13" s="13">
        <f t="shared" si="4"/>
        <v>471649716070.77869</v>
      </c>
      <c r="M13" s="13">
        <f t="shared" si="4"/>
        <v>469441618149.099</v>
      </c>
      <c r="N13" s="13">
        <f t="shared" si="4"/>
        <v>467233520227.41931</v>
      </c>
      <c r="O13" s="13">
        <f t="shared" si="4"/>
        <v>465467041890.07556</v>
      </c>
      <c r="P13" s="13">
        <f t="shared" si="4"/>
        <v>463258943968.39587</v>
      </c>
      <c r="Q13" s="13">
        <f t="shared" si="4"/>
        <v>461492465631.05219</v>
      </c>
      <c r="R13" s="13">
        <f t="shared" si="4"/>
        <v>459725987293.70844</v>
      </c>
      <c r="S13" s="13">
        <f t="shared" si="4"/>
        <v>457076269787.69281</v>
      </c>
      <c r="T13" s="13">
        <f t="shared" si="4"/>
        <v>452660073944.33344</v>
      </c>
      <c r="U13" s="13">
        <f t="shared" si="4"/>
        <v>452134546638.97369</v>
      </c>
      <c r="V13" s="13">
        <f t="shared" si="4"/>
        <v>454435384673.36389</v>
      </c>
      <c r="W13" s="13">
        <f t="shared" si="4"/>
        <v>454130667160.17212</v>
      </c>
      <c r="X13" s="13">
        <f t="shared" si="4"/>
        <v>454788680340.83264</v>
      </c>
    </row>
    <row r="14" spans="1:24" ht="15.75">
      <c r="A14" s="8" t="s">
        <v>43</v>
      </c>
      <c r="B14" s="2" t="s">
        <v>27</v>
      </c>
      <c r="C14" s="10"/>
      <c r="D14" s="11">
        <v>116145950680.35092</v>
      </c>
      <c r="E14" s="11">
        <v>117029189849.0228</v>
      </c>
      <c r="F14" s="11">
        <v>117912429017.69467</v>
      </c>
      <c r="G14" s="11">
        <v>118795668186.36653</v>
      </c>
      <c r="H14" s="11">
        <v>119678907355.03841</v>
      </c>
      <c r="I14" s="11">
        <v>120562146523.71028</v>
      </c>
      <c r="J14" s="11">
        <v>120562146523.71028</v>
      </c>
      <c r="K14" s="11">
        <v>120562146523.71028</v>
      </c>
      <c r="L14" s="11">
        <v>121003766108.04622</v>
      </c>
      <c r="M14" s="11">
        <v>121003766108.04622</v>
      </c>
      <c r="N14" s="11">
        <v>121003766108.04622</v>
      </c>
      <c r="O14" s="11">
        <v>121445385692.38216</v>
      </c>
      <c r="P14" s="11">
        <v>121445385692.38216</v>
      </c>
      <c r="Q14" s="11">
        <v>121887005276.71808</v>
      </c>
      <c r="R14" s="11">
        <v>122328624861.05402</v>
      </c>
      <c r="S14" s="11">
        <v>121887005276.71808</v>
      </c>
      <c r="T14" s="11">
        <v>119678907355.03841</v>
      </c>
      <c r="U14" s="11">
        <v>120089613568.47083</v>
      </c>
      <c r="V14" s="11">
        <v>123220696421.41261</v>
      </c>
      <c r="W14" s="11">
        <v>122915978908.22081</v>
      </c>
      <c r="X14" s="11">
        <v>123573992088.88136</v>
      </c>
    </row>
    <row r="15" spans="1:24" ht="15.75">
      <c r="A15" s="8" t="s">
        <v>47</v>
      </c>
      <c r="B15" s="2" t="s">
        <v>6</v>
      </c>
      <c r="C15" s="10"/>
      <c r="D15" s="11">
        <v>342255177860.34967</v>
      </c>
      <c r="E15" s="11">
        <v>344463275782.02936</v>
      </c>
      <c r="F15" s="11">
        <v>346671373703.70905</v>
      </c>
      <c r="G15" s="11">
        <v>348879471625.38873</v>
      </c>
      <c r="H15" s="11">
        <v>351087569547.06842</v>
      </c>
      <c r="I15" s="11">
        <v>352854047884.41211</v>
      </c>
      <c r="J15" s="11">
        <v>352854047884.41211</v>
      </c>
      <c r="K15" s="11">
        <v>352854047884.41211</v>
      </c>
      <c r="L15" s="11">
        <v>350645949962.73248</v>
      </c>
      <c r="M15" s="11">
        <v>348437852041.0528</v>
      </c>
      <c r="N15" s="11">
        <v>346229754119.37311</v>
      </c>
      <c r="O15" s="11">
        <v>344021656197.69342</v>
      </c>
      <c r="P15" s="11">
        <v>341813558276.01373</v>
      </c>
      <c r="Q15" s="11">
        <v>339605460354.33411</v>
      </c>
      <c r="R15" s="11">
        <v>337397362432.65442</v>
      </c>
      <c r="S15" s="11">
        <v>335189264510.97473</v>
      </c>
      <c r="T15" s="11">
        <v>332981166589.29504</v>
      </c>
      <c r="U15" s="11">
        <v>332044933070.50287</v>
      </c>
      <c r="V15" s="11">
        <v>331214688251.95129</v>
      </c>
      <c r="W15" s="11">
        <v>331214688251.95129</v>
      </c>
      <c r="X15" s="11">
        <v>331214688251.95129</v>
      </c>
    </row>
    <row r="16" spans="1:24" ht="15.75">
      <c r="A16" s="15" t="s">
        <v>44</v>
      </c>
      <c r="B16" s="10" t="s">
        <v>11</v>
      </c>
      <c r="C16" s="10"/>
      <c r="D16" s="13">
        <f>+D17+D18</f>
        <v>321479380035.20886</v>
      </c>
      <c r="E16" s="13">
        <f t="shared" ref="E16:X16" si="5">+E17+E18</f>
        <v>319381196888.1615</v>
      </c>
      <c r="F16" s="13">
        <f t="shared" si="5"/>
        <v>317283013741.11407</v>
      </c>
      <c r="G16" s="13">
        <f t="shared" si="5"/>
        <v>315184830594.06665</v>
      </c>
      <c r="H16" s="13">
        <f t="shared" si="5"/>
        <v>313086647447.01929</v>
      </c>
      <c r="I16" s="13">
        <f t="shared" si="5"/>
        <v>310988464299.97192</v>
      </c>
      <c r="J16" s="13">
        <f t="shared" si="5"/>
        <v>308890281152.92456</v>
      </c>
      <c r="K16" s="13">
        <f t="shared" si="5"/>
        <v>306792098005.87708</v>
      </c>
      <c r="L16" s="13">
        <f t="shared" si="5"/>
        <v>304693914858.82965</v>
      </c>
      <c r="M16" s="13">
        <f t="shared" si="5"/>
        <v>302595731711.78229</v>
      </c>
      <c r="N16" s="13">
        <f t="shared" si="5"/>
        <v>300497548564.73492</v>
      </c>
      <c r="O16" s="13">
        <f t="shared" si="5"/>
        <v>298207226241.72668</v>
      </c>
      <c r="P16" s="13">
        <f t="shared" si="5"/>
        <v>295916903918.71851</v>
      </c>
      <c r="Q16" s="13">
        <f t="shared" si="5"/>
        <v>293626581595.71027</v>
      </c>
      <c r="R16" s="13">
        <f t="shared" si="5"/>
        <v>291336259272.70209</v>
      </c>
      <c r="S16" s="13">
        <f t="shared" si="5"/>
        <v>289045936949.69385</v>
      </c>
      <c r="T16" s="13">
        <f t="shared" si="5"/>
        <v>287600102170.62305</v>
      </c>
      <c r="U16" s="13">
        <f t="shared" si="5"/>
        <v>286154267391.55225</v>
      </c>
      <c r="V16" s="13">
        <f t="shared" si="5"/>
        <v>284708432612.48145</v>
      </c>
      <c r="W16" s="13">
        <f t="shared" si="5"/>
        <v>283262597833.41058</v>
      </c>
      <c r="X16" s="13">
        <f t="shared" si="5"/>
        <v>281816763054.33978</v>
      </c>
    </row>
    <row r="17" spans="1:24">
      <c r="A17" s="8" t="s">
        <v>45</v>
      </c>
      <c r="B17" s="2" t="s">
        <v>7</v>
      </c>
      <c r="C17" s="2"/>
      <c r="D17" s="14">
        <v>21227471551.083885</v>
      </c>
      <c r="E17" s="14">
        <v>21093349628.389542</v>
      </c>
      <c r="F17" s="14">
        <v>20959227705.695194</v>
      </c>
      <c r="G17" s="14">
        <v>20825105783.000851</v>
      </c>
      <c r="H17" s="14">
        <v>20690983860.306507</v>
      </c>
      <c r="I17" s="14">
        <v>20556861937.612164</v>
      </c>
      <c r="J17" s="14">
        <v>20422740014.917816</v>
      </c>
      <c r="K17" s="14">
        <v>20288618092.223473</v>
      </c>
      <c r="L17" s="14">
        <v>20154496169.529129</v>
      </c>
      <c r="M17" s="14">
        <v>20020374246.834782</v>
      </c>
      <c r="N17" s="14">
        <v>19886252324.140438</v>
      </c>
      <c r="O17" s="14">
        <v>19739396556.983391</v>
      </c>
      <c r="P17" s="14">
        <v>19592540789.82634</v>
      </c>
      <c r="Q17" s="14">
        <v>19445685022.669296</v>
      </c>
      <c r="R17" s="14">
        <v>19298829255.512245</v>
      </c>
      <c r="S17" s="14">
        <v>19151973488.355198</v>
      </c>
      <c r="T17" s="14">
        <v>19060221806.543892</v>
      </c>
      <c r="U17" s="14">
        <v>18968470124.732582</v>
      </c>
      <c r="V17" s="14">
        <v>18876718442.92128</v>
      </c>
      <c r="W17" s="14">
        <v>18784966761.109974</v>
      </c>
      <c r="X17" s="14">
        <v>18693215079.298668</v>
      </c>
    </row>
    <row r="18" spans="1:24">
      <c r="A18" s="8" t="s">
        <v>46</v>
      </c>
      <c r="B18" s="2" t="s">
        <v>62</v>
      </c>
      <c r="C18" s="2"/>
      <c r="D18" s="14">
        <v>300251908484.125</v>
      </c>
      <c r="E18" s="14">
        <v>298287847259.77197</v>
      </c>
      <c r="F18" s="14">
        <v>296323786035.41888</v>
      </c>
      <c r="G18" s="14">
        <v>294359724811.0658</v>
      </c>
      <c r="H18" s="14">
        <v>292395663586.71277</v>
      </c>
      <c r="I18" s="14">
        <v>290431602362.35974</v>
      </c>
      <c r="J18" s="14">
        <v>288467541138.00671</v>
      </c>
      <c r="K18" s="14">
        <v>286503479913.65363</v>
      </c>
      <c r="L18" s="14">
        <v>284539418689.30054</v>
      </c>
      <c r="M18" s="14">
        <v>282575357464.94751</v>
      </c>
      <c r="N18" s="14">
        <v>280611296240.59448</v>
      </c>
      <c r="O18" s="14">
        <v>278467829684.74329</v>
      </c>
      <c r="P18" s="14">
        <v>276324363128.89215</v>
      </c>
      <c r="Q18" s="14">
        <v>274180896573.04099</v>
      </c>
      <c r="R18" s="14">
        <v>272037430017.18982</v>
      </c>
      <c r="S18" s="14">
        <v>269893963461.33865</v>
      </c>
      <c r="T18" s="14">
        <v>268539880364.07916</v>
      </c>
      <c r="U18" s="14">
        <v>267185797266.81964</v>
      </c>
      <c r="V18" s="14">
        <v>265831714169.56015</v>
      </c>
      <c r="W18" s="14">
        <v>264477631072.30063</v>
      </c>
      <c r="X18" s="14">
        <v>263123547975.04114</v>
      </c>
    </row>
    <row r="19" spans="1:24" ht="15.75">
      <c r="A19" s="15" t="s">
        <v>48</v>
      </c>
      <c r="B19" s="10" t="s">
        <v>12</v>
      </c>
      <c r="C19" s="10"/>
      <c r="D19" s="13">
        <f>+D20+D21+D22</f>
        <v>198001208077.94617</v>
      </c>
      <c r="E19" s="13">
        <f t="shared" ref="E19:X19" si="6">+E20+E21+E22</f>
        <v>192605464309.05179</v>
      </c>
      <c r="F19" s="13">
        <f t="shared" si="6"/>
        <v>187260204903.45233</v>
      </c>
      <c r="G19" s="13">
        <f t="shared" si="6"/>
        <v>181811949580.97174</v>
      </c>
      <c r="H19" s="13">
        <f t="shared" si="6"/>
        <v>176281725264.99316</v>
      </c>
      <c r="I19" s="13">
        <f t="shared" si="6"/>
        <v>170880423506.09198</v>
      </c>
      <c r="J19" s="13">
        <f t="shared" si="6"/>
        <v>165049258050.31912</v>
      </c>
      <c r="K19" s="13">
        <f t="shared" si="6"/>
        <v>158920898372.54947</v>
      </c>
      <c r="L19" s="13">
        <f t="shared" si="6"/>
        <v>152549645653.49796</v>
      </c>
      <c r="M19" s="13">
        <f t="shared" si="6"/>
        <v>146372987815.25183</v>
      </c>
      <c r="N19" s="13">
        <f t="shared" si="6"/>
        <v>140005244860.93527</v>
      </c>
      <c r="O19" s="13">
        <f t="shared" si="6"/>
        <v>133502714042.11781</v>
      </c>
      <c r="P19" s="13">
        <f t="shared" si="6"/>
        <v>126936256959.43425</v>
      </c>
      <c r="Q19" s="13">
        <f t="shared" si="6"/>
        <v>120042086751.32405</v>
      </c>
      <c r="R19" s="13">
        <f t="shared" si="6"/>
        <v>113263225374.44647</v>
      </c>
      <c r="S19" s="13">
        <f t="shared" si="6"/>
        <v>106447082862.09622</v>
      </c>
      <c r="T19" s="13">
        <f t="shared" si="6"/>
        <v>99274317084.428009</v>
      </c>
      <c r="U19" s="13">
        <f t="shared" si="6"/>
        <v>92441221376.441833</v>
      </c>
      <c r="V19" s="13">
        <f t="shared" si="6"/>
        <v>86034600274.965851</v>
      </c>
      <c r="W19" s="13">
        <f t="shared" si="6"/>
        <v>79862418049.961411</v>
      </c>
      <c r="X19" s="13">
        <f t="shared" si="6"/>
        <v>73634402857.030518</v>
      </c>
    </row>
    <row r="20" spans="1:24" s="16" customFormat="1">
      <c r="A20" s="8" t="s">
        <v>59</v>
      </c>
      <c r="B20" s="2" t="s">
        <v>13</v>
      </c>
      <c r="C20" s="2"/>
      <c r="D20" s="11">
        <v>129720425319.85611</v>
      </c>
      <c r="E20" s="11">
        <v>125474364216.23833</v>
      </c>
      <c r="F20" s="11">
        <v>121246816286.99014</v>
      </c>
      <c r="G20" s="11">
        <v>117007247923.35269</v>
      </c>
      <c r="H20" s="11">
        <v>112749005332.36877</v>
      </c>
      <c r="I20" s="11">
        <v>108601972251.47694</v>
      </c>
      <c r="J20" s="11">
        <v>104164885696.25737</v>
      </c>
      <c r="K20" s="11">
        <v>99548914883.104187</v>
      </c>
      <c r="L20" s="11">
        <v>94818722385.991043</v>
      </c>
      <c r="M20" s="11">
        <v>90291313128.174515</v>
      </c>
      <c r="N20" s="11">
        <v>85621827276.152359</v>
      </c>
      <c r="O20" s="11">
        <v>80803320643.520859</v>
      </c>
      <c r="P20" s="11">
        <v>75950749864.794327</v>
      </c>
      <c r="Q20" s="11">
        <v>70822628338.242935</v>
      </c>
      <c r="R20" s="11">
        <v>65645512273.667007</v>
      </c>
      <c r="S20" s="11">
        <v>60556421981.413086</v>
      </c>
      <c r="T20" s="11">
        <v>55571469242.438126</v>
      </c>
      <c r="U20" s="11">
        <v>50872894507.664024</v>
      </c>
      <c r="V20" s="11">
        <v>46599977904.739517</v>
      </c>
      <c r="W20" s="11">
        <v>42577934088.364227</v>
      </c>
      <c r="X20" s="11">
        <v>38580315182.88588</v>
      </c>
    </row>
    <row r="21" spans="1:24" s="16" customFormat="1">
      <c r="A21" s="8" t="s">
        <v>60</v>
      </c>
      <c r="B21" s="2" t="s">
        <v>14</v>
      </c>
      <c r="C21" s="2"/>
      <c r="D21" s="11">
        <v>44271084458.870155</v>
      </c>
      <c r="E21" s="11">
        <v>43243433691.329712</v>
      </c>
      <c r="F21" s="11">
        <v>42239059728.070999</v>
      </c>
      <c r="G21" s="11">
        <v>41153060195.933289</v>
      </c>
      <c r="H21" s="11">
        <v>40038681441.996033</v>
      </c>
      <c r="I21" s="11">
        <v>38944931114.000374</v>
      </c>
      <c r="J21" s="11">
        <v>37728621326.500969</v>
      </c>
      <c r="K21" s="11">
        <v>36395726651.304977</v>
      </c>
      <c r="L21" s="11">
        <v>34948426999.747437</v>
      </c>
      <c r="M21" s="11">
        <v>33477309798.418087</v>
      </c>
      <c r="N21" s="11">
        <v>31974745351.928738</v>
      </c>
      <c r="O21" s="11">
        <v>30486431072.28957</v>
      </c>
      <c r="P21" s="11">
        <v>28962027149.436848</v>
      </c>
      <c r="Q21" s="11">
        <v>27361568542.228035</v>
      </c>
      <c r="R21" s="11">
        <v>25930295270.140415</v>
      </c>
      <c r="S21" s="11">
        <v>24388775006.434731</v>
      </c>
      <c r="T21" s="11">
        <v>22399121482.747643</v>
      </c>
      <c r="U21" s="11">
        <v>20480476558.078819</v>
      </c>
      <c r="V21" s="11">
        <v>18543948281.0014</v>
      </c>
      <c r="W21" s="11">
        <v>16575770920.83737</v>
      </c>
      <c r="X21" s="11">
        <v>14519710844.603724</v>
      </c>
    </row>
    <row r="22" spans="1:24" s="16" customFormat="1">
      <c r="A22" s="8" t="s">
        <v>61</v>
      </c>
      <c r="B22" s="2" t="s">
        <v>15</v>
      </c>
      <c r="C22" s="2"/>
      <c r="D22" s="11">
        <v>24009698299.219902</v>
      </c>
      <c r="E22" s="11">
        <v>23887666401.48373</v>
      </c>
      <c r="F22" s="11">
        <v>23774328888.391171</v>
      </c>
      <c r="G22" s="11">
        <v>23651641461.685764</v>
      </c>
      <c r="H22" s="11">
        <v>23494038490.628361</v>
      </c>
      <c r="I22" s="11">
        <v>23333520140.614666</v>
      </c>
      <c r="J22" s="11">
        <v>23155751027.560795</v>
      </c>
      <c r="K22" s="11">
        <v>22976256838.140308</v>
      </c>
      <c r="L22" s="11">
        <v>22782496267.759468</v>
      </c>
      <c r="M22" s="11">
        <v>22604364888.659218</v>
      </c>
      <c r="N22" s="11">
        <v>22408672232.854183</v>
      </c>
      <c r="O22" s="11">
        <v>22212962326.307392</v>
      </c>
      <c r="P22" s="11">
        <v>22023479945.203083</v>
      </c>
      <c r="Q22" s="11">
        <v>21857889870.853069</v>
      </c>
      <c r="R22" s="11">
        <v>21687417830.639061</v>
      </c>
      <c r="S22" s="11">
        <v>21501885874.248413</v>
      </c>
      <c r="T22" s="11">
        <v>21303726359.242249</v>
      </c>
      <c r="U22" s="11">
        <v>21087850310.69899</v>
      </c>
      <c r="V22" s="11">
        <v>20890674089.224926</v>
      </c>
      <c r="W22" s="11">
        <v>20708713040.759808</v>
      </c>
      <c r="X22" s="11">
        <v>20534376829.540916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18782483798.786064</v>
      </c>
      <c r="E23" s="13">
        <f t="shared" ref="E23:X23" si="7">+E24+E25+E26+E27+E28+E29+E30+E31+E32+E33</f>
        <v>18614636533.873741</v>
      </c>
      <c r="F23" s="13">
        <f t="shared" si="7"/>
        <v>18444855103.016388</v>
      </c>
      <c r="G23" s="13">
        <f t="shared" si="7"/>
        <v>18257423213.414955</v>
      </c>
      <c r="H23" s="13">
        <f t="shared" si="7"/>
        <v>18069537922.670578</v>
      </c>
      <c r="I23" s="13">
        <f t="shared" si="7"/>
        <v>17862522458.097534</v>
      </c>
      <c r="J23" s="13">
        <f t="shared" si="7"/>
        <v>17641248284.621468</v>
      </c>
      <c r="K23" s="13">
        <f t="shared" si="7"/>
        <v>17405237912.856106</v>
      </c>
      <c r="L23" s="13">
        <f t="shared" si="7"/>
        <v>17171729943.686033</v>
      </c>
      <c r="M23" s="13">
        <f t="shared" si="7"/>
        <v>16950627083.060524</v>
      </c>
      <c r="N23" s="13">
        <f t="shared" si="7"/>
        <v>16722972996.404982</v>
      </c>
      <c r="O23" s="13">
        <f t="shared" si="7"/>
        <v>16500090142.689718</v>
      </c>
      <c r="P23" s="13">
        <f t="shared" si="7"/>
        <v>16282020878.898212</v>
      </c>
      <c r="Q23" s="13">
        <f t="shared" si="7"/>
        <v>16057922253.838886</v>
      </c>
      <c r="R23" s="13">
        <f t="shared" si="7"/>
        <v>15818727221.968998</v>
      </c>
      <c r="S23" s="13">
        <f t="shared" si="7"/>
        <v>15555156923.794741</v>
      </c>
      <c r="T23" s="13">
        <f t="shared" si="7"/>
        <v>15300206821.849348</v>
      </c>
      <c r="U23" s="13">
        <f t="shared" si="7"/>
        <v>15035951661.832922</v>
      </c>
      <c r="V23" s="13">
        <f t="shared" si="7"/>
        <v>14774838311.781376</v>
      </c>
      <c r="W23" s="13">
        <f t="shared" si="7"/>
        <v>14494017315.27704</v>
      </c>
      <c r="X23" s="13">
        <f t="shared" si="7"/>
        <v>14154763283.329281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9759321595.4609222</v>
      </c>
      <c r="E25" s="11">
        <v>9698374986.7727985</v>
      </c>
      <c r="F25" s="11">
        <v>9637428378.0846767</v>
      </c>
      <c r="G25" s="11">
        <v>9571033001.6592865</v>
      </c>
      <c r="H25" s="11">
        <v>9504310441.4414387</v>
      </c>
      <c r="I25" s="11">
        <v>9431455260.0456161</v>
      </c>
      <c r="J25" s="11">
        <v>9357039512.4300938</v>
      </c>
      <c r="K25" s="11">
        <v>9271741081.4748077</v>
      </c>
      <c r="L25" s="11">
        <v>9187730199.5559292</v>
      </c>
      <c r="M25" s="11">
        <v>9104474373.9591599</v>
      </c>
      <c r="N25" s="11">
        <v>9024848148.0039482</v>
      </c>
      <c r="O25" s="11">
        <v>8943789783.1120625</v>
      </c>
      <c r="P25" s="11">
        <v>8871806290.9790516</v>
      </c>
      <c r="Q25" s="11">
        <v>8794126786.7475834</v>
      </c>
      <c r="R25" s="11">
        <v>8705551494.3515568</v>
      </c>
      <c r="S25" s="11">
        <v>8611842823.6683979</v>
      </c>
      <c r="T25" s="11">
        <v>8538864456.9194727</v>
      </c>
      <c r="U25" s="11">
        <v>8465143920.2594862</v>
      </c>
      <c r="V25" s="11">
        <v>8411284619.2358761</v>
      </c>
      <c r="W25" s="11">
        <v>8358723787.9360018</v>
      </c>
      <c r="X25" s="11">
        <v>8299722372.0753975</v>
      </c>
    </row>
    <row r="26" spans="1:24" s="16" customFormat="1" ht="15.75">
      <c r="A26" s="8" t="s">
        <v>52</v>
      </c>
      <c r="B26" s="18" t="s">
        <v>19</v>
      </c>
      <c r="C26" s="18"/>
      <c r="D26" s="11">
        <v>2020791997.5320084</v>
      </c>
      <c r="E26" s="11">
        <v>2010130683.8907557</v>
      </c>
      <c r="F26" s="11">
        <v>1999469370.2495031</v>
      </c>
      <c r="G26" s="11">
        <v>1988082079.718926</v>
      </c>
      <c r="H26" s="11">
        <v>1973089479.4178095</v>
      </c>
      <c r="I26" s="11">
        <v>1952311590.788507</v>
      </c>
      <c r="J26" s="11">
        <v>1927248493.0169988</v>
      </c>
      <c r="K26" s="11">
        <v>1901325281.5825388</v>
      </c>
      <c r="L26" s="11">
        <v>1875290460.1608629</v>
      </c>
      <c r="M26" s="11">
        <v>1850966650.5615585</v>
      </c>
      <c r="N26" s="11">
        <v>1823960105.4897146</v>
      </c>
      <c r="O26" s="11">
        <v>1799853372.1958218</v>
      </c>
      <c r="P26" s="11">
        <v>1778018772.4948928</v>
      </c>
      <c r="Q26" s="11">
        <v>1757124154.1541893</v>
      </c>
      <c r="R26" s="11">
        <v>1734783725.7038581</v>
      </c>
      <c r="S26" s="11">
        <v>1707360435.0834174</v>
      </c>
      <c r="T26" s="11">
        <v>1670601839.3854408</v>
      </c>
      <c r="U26" s="11">
        <v>1630304490.3313205</v>
      </c>
      <c r="V26" s="11">
        <v>1578733508.623513</v>
      </c>
      <c r="W26" s="11">
        <v>1514799416.9556127</v>
      </c>
      <c r="X26" s="11">
        <v>1433522771.5860322</v>
      </c>
    </row>
    <row r="27" spans="1:24" s="16" customFormat="1" ht="15.75">
      <c r="A27" s="8" t="s">
        <v>52</v>
      </c>
      <c r="B27" s="18" t="s">
        <v>20</v>
      </c>
      <c r="C27" s="18"/>
      <c r="D27" s="11">
        <v>2779554583.2710314</v>
      </c>
      <c r="E27" s="11">
        <v>2757410996.9530101</v>
      </c>
      <c r="F27" s="11">
        <v>2734477407.3565345</v>
      </c>
      <c r="G27" s="11">
        <v>2709573214.786665</v>
      </c>
      <c r="H27" s="11">
        <v>2685027313.6665034</v>
      </c>
      <c r="I27" s="11">
        <v>2653591644.1773658</v>
      </c>
      <c r="J27" s="11">
        <v>2618910793.9347253</v>
      </c>
      <c r="K27" s="11">
        <v>2583798231.863338</v>
      </c>
      <c r="L27" s="11">
        <v>2551196646.7550688</v>
      </c>
      <c r="M27" s="11">
        <v>2519437927.5981622</v>
      </c>
      <c r="N27" s="11">
        <v>2486251916.2727461</v>
      </c>
      <c r="O27" s="11">
        <v>2460819096.9737988</v>
      </c>
      <c r="P27" s="11">
        <v>2431550797.0738788</v>
      </c>
      <c r="Q27" s="11">
        <v>2395140162.7010903</v>
      </c>
      <c r="R27" s="11">
        <v>2355877880.8064456</v>
      </c>
      <c r="S27" s="11">
        <v>2313388039.0492668</v>
      </c>
      <c r="T27" s="11">
        <v>2270604515.7759342</v>
      </c>
      <c r="U27" s="11">
        <v>2222029593.0040417</v>
      </c>
      <c r="V27" s="11">
        <v>2170021533.3083081</v>
      </c>
      <c r="W27" s="11">
        <v>2118060462.655159</v>
      </c>
      <c r="X27" s="11">
        <v>2055770613.0788691</v>
      </c>
    </row>
    <row r="28" spans="1:24" s="16" customFormat="1" ht="15.75">
      <c r="A28" s="8" t="s">
        <v>53</v>
      </c>
      <c r="B28" s="18" t="s">
        <v>21</v>
      </c>
      <c r="C28" s="18"/>
      <c r="D28" s="11">
        <v>530799754.28575104</v>
      </c>
      <c r="E28" s="11">
        <v>520921728.5081045</v>
      </c>
      <c r="F28" s="11">
        <v>510295057.67117804</v>
      </c>
      <c r="G28" s="11">
        <v>499103192.76054347</v>
      </c>
      <c r="H28" s="11">
        <v>489013942.78668648</v>
      </c>
      <c r="I28" s="11">
        <v>478893163.13689381</v>
      </c>
      <c r="J28" s="11">
        <v>468188407.08690774</v>
      </c>
      <c r="K28" s="11">
        <v>457432538.47632253</v>
      </c>
      <c r="L28" s="11">
        <v>447206331.47261959</v>
      </c>
      <c r="M28" s="11">
        <v>439468259.28631765</v>
      </c>
      <c r="N28" s="11">
        <v>430971565.85420924</v>
      </c>
      <c r="O28" s="11">
        <v>423689750.24800146</v>
      </c>
      <c r="P28" s="11">
        <v>415147979.23232859</v>
      </c>
      <c r="Q28" s="11">
        <v>406566734.54033774</v>
      </c>
      <c r="R28" s="11">
        <v>399270324.14273</v>
      </c>
      <c r="S28" s="11">
        <v>390994523.18636703</v>
      </c>
      <c r="T28" s="11">
        <v>382679494.87927926</v>
      </c>
      <c r="U28" s="11">
        <v>374234652.98454958</v>
      </c>
      <c r="V28" s="11">
        <v>365541022.24063921</v>
      </c>
      <c r="W28" s="11">
        <v>356683277.07022715</v>
      </c>
      <c r="X28" s="11">
        <v>344855830.54761362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1479578598.7829716</v>
      </c>
      <c r="E31" s="11">
        <v>1444008812.7252672</v>
      </c>
      <c r="F31" s="11">
        <v>1406939627.7539232</v>
      </c>
      <c r="G31" s="11">
        <v>1368296053.9280722</v>
      </c>
      <c r="H31" s="11">
        <v>1330958149.6699061</v>
      </c>
      <c r="I31" s="11">
        <v>1293777519.5368683</v>
      </c>
      <c r="J31" s="11">
        <v>1253341257.4275413</v>
      </c>
      <c r="K31" s="11">
        <v>1210551897.9928594</v>
      </c>
      <c r="L31" s="11">
        <v>1167585909.0942166</v>
      </c>
      <c r="M31" s="11">
        <v>1128123716.4087672</v>
      </c>
      <c r="N31" s="11">
        <v>1086205891.0905924</v>
      </c>
      <c r="O31" s="11">
        <v>1042056763.1163805</v>
      </c>
      <c r="P31" s="11">
        <v>998115521.07892263</v>
      </c>
      <c r="Q31" s="11">
        <v>957023384.9176718</v>
      </c>
      <c r="R31" s="11">
        <v>915921635.07159555</v>
      </c>
      <c r="S31" s="11">
        <v>869626207.97073317</v>
      </c>
      <c r="T31" s="11">
        <v>821183553.96664834</v>
      </c>
      <c r="U31" s="11">
        <v>771028752.28323925</v>
      </c>
      <c r="V31" s="11">
        <v>719260227.2178936</v>
      </c>
      <c r="W31" s="11">
        <v>662412461.33909273</v>
      </c>
      <c r="X31" s="11">
        <v>591857468.44488204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2212437269.4533787</v>
      </c>
      <c r="E33" s="11">
        <v>2183789325.0238037</v>
      </c>
      <c r="F33" s="11">
        <v>2156245261.9005723</v>
      </c>
      <c r="G33" s="11">
        <v>2121335670.5614631</v>
      </c>
      <c r="H33" s="11">
        <v>2087138595.6882339</v>
      </c>
      <c r="I33" s="11">
        <v>2052493280.4122818</v>
      </c>
      <c r="J33" s="11">
        <v>2016519820.7252014</v>
      </c>
      <c r="K33" s="11">
        <v>1980388881.4662397</v>
      </c>
      <c r="L33" s="11">
        <v>1942720396.6473329</v>
      </c>
      <c r="M33" s="11">
        <v>1908156155.2465596</v>
      </c>
      <c r="N33" s="11">
        <v>1870735369.6937695</v>
      </c>
      <c r="O33" s="11">
        <v>1829881377.043653</v>
      </c>
      <c r="P33" s="11">
        <v>1787381518.0391397</v>
      </c>
      <c r="Q33" s="11">
        <v>1747941030.7780132</v>
      </c>
      <c r="R33" s="11">
        <v>1707322161.8928108</v>
      </c>
      <c r="S33" s="11">
        <v>1661944894.8365574</v>
      </c>
      <c r="T33" s="11">
        <v>1616272960.9225736</v>
      </c>
      <c r="U33" s="11">
        <v>1573210252.9702842</v>
      </c>
      <c r="V33" s="11">
        <v>1529997401.1551485</v>
      </c>
      <c r="W33" s="11">
        <v>1483337909.3209469</v>
      </c>
      <c r="X33" s="11">
        <v>1429034227.5964866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547801436336.48071</v>
      </c>
      <c r="E35" s="11">
        <v>570930986402.55518</v>
      </c>
      <c r="F35" s="11">
        <v>591648123870.8866</v>
      </c>
      <c r="G35" s="11">
        <v>603188365787.86597</v>
      </c>
      <c r="H35" s="11">
        <v>629821097418.17664</v>
      </c>
      <c r="I35" s="11">
        <v>590980067324.92664</v>
      </c>
      <c r="J35" s="11">
        <v>621435132147.13953</v>
      </c>
      <c r="K35" s="11">
        <v>663518547789.44373</v>
      </c>
      <c r="L35" s="11">
        <v>696896028322.3429</v>
      </c>
      <c r="M35" s="11">
        <v>723077360700.31995</v>
      </c>
      <c r="N35" s="11">
        <v>770735205456.12756</v>
      </c>
      <c r="O35" s="11">
        <v>770482203089.8197</v>
      </c>
      <c r="P35" s="11">
        <v>776429920664.58838</v>
      </c>
      <c r="Q35" s="11">
        <v>787224343848.36121</v>
      </c>
      <c r="R35" s="11">
        <v>819261021652.90271</v>
      </c>
      <c r="S35" s="11">
        <v>846094756860.46313</v>
      </c>
      <c r="T35" s="11">
        <v>888896768614.61609</v>
      </c>
      <c r="U35" s="11">
        <v>918794384273.69568</v>
      </c>
      <c r="V35" s="11">
        <v>929983342334.66113</v>
      </c>
      <c r="W35" s="11">
        <v>871545526004.17053</v>
      </c>
      <c r="X35" s="11">
        <v>922307347706.33325</v>
      </c>
    </row>
    <row r="36" spans="1:24" ht="15.75">
      <c r="A36" s="25">
        <v>5</v>
      </c>
      <c r="B36" s="9" t="s">
        <v>9</v>
      </c>
      <c r="C36" s="10"/>
      <c r="D36" s="11">
        <v>84306602</v>
      </c>
      <c r="E36" s="11">
        <v>85923799.000000015</v>
      </c>
      <c r="F36" s="11">
        <v>87523328.000000015</v>
      </c>
      <c r="G36" s="11">
        <v>89109703.000000015</v>
      </c>
      <c r="H36" s="11">
        <v>90691331</v>
      </c>
      <c r="I36" s="11">
        <v>92272749</v>
      </c>
      <c r="J36" s="11">
        <v>93858373</v>
      </c>
      <c r="K36" s="11">
        <v>95441345</v>
      </c>
      <c r="L36" s="11">
        <v>97001933</v>
      </c>
      <c r="M36" s="11">
        <v>98513689.999999985</v>
      </c>
      <c r="N36" s="11">
        <v>99959594.000000015</v>
      </c>
      <c r="O36" s="11">
        <v>101329542.99999997</v>
      </c>
      <c r="P36" s="11">
        <v>102634153.00000003</v>
      </c>
      <c r="Q36" s="11">
        <v>103902568.99999999</v>
      </c>
      <c r="R36" s="11">
        <v>105175966.99999999</v>
      </c>
      <c r="S36" s="11">
        <v>106483757.00000001</v>
      </c>
      <c r="T36" s="11">
        <v>107835258.99999999</v>
      </c>
      <c r="U36" s="11">
        <v>109220753</v>
      </c>
      <c r="V36" s="11">
        <v>110627158.00000001</v>
      </c>
      <c r="W36" s="11">
        <v>112033369</v>
      </c>
      <c r="X36" s="11">
        <v>113423046.99999999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67127.277300780348</v>
      </c>
      <c r="E39" s="11">
        <f t="shared" si="8"/>
        <v>66217.301443883087</v>
      </c>
      <c r="F39" s="11">
        <f t="shared" si="8"/>
        <v>67047.779173531118</v>
      </c>
      <c r="G39" s="11">
        <f t="shared" si="8"/>
        <v>67821.74491825985</v>
      </c>
      <c r="H39" s="11">
        <f t="shared" si="8"/>
        <v>68469.606587051851</v>
      </c>
      <c r="I39" s="11">
        <f t="shared" si="8"/>
        <v>68681.801180103299</v>
      </c>
      <c r="J39" s="11">
        <f t="shared" si="8"/>
        <v>69110.161017991704</v>
      </c>
      <c r="K39" s="11">
        <f t="shared" si="8"/>
        <v>70130.899522743712</v>
      </c>
      <c r="L39" s="11">
        <f t="shared" si="8"/>
        <v>70712.246338228477</v>
      </c>
      <c r="M39" s="11">
        <f t="shared" si="8"/>
        <v>69880.342321653283</v>
      </c>
      <c r="N39" s="11">
        <f t="shared" si="8"/>
        <v>70671.851188887274</v>
      </c>
      <c r="O39" s="11">
        <f t="shared" si="8"/>
        <v>71580.807745361861</v>
      </c>
      <c r="P39" s="11">
        <f t="shared" si="8"/>
        <v>72628.561368389317</v>
      </c>
      <c r="Q39" s="11">
        <f t="shared" si="8"/>
        <v>73408.284158035618</v>
      </c>
      <c r="R39" s="11">
        <f t="shared" si="8"/>
        <v>74732.537776986486</v>
      </c>
      <c r="S39" s="11">
        <f t="shared" si="8"/>
        <v>75761.280533380312</v>
      </c>
      <c r="T39" s="11">
        <f t="shared" si="8"/>
        <v>75514.771287871801</v>
      </c>
      <c r="U39" s="11">
        <f t="shared" si="8"/>
        <v>76781.08397715514</v>
      </c>
      <c r="V39" s="11">
        <f t="shared" si="8"/>
        <v>78214.828241325973</v>
      </c>
      <c r="W39" s="11">
        <f t="shared" si="8"/>
        <v>78955.073987044627</v>
      </c>
      <c r="X39" s="11">
        <f t="shared" si="8"/>
        <v>80296.493612305087</v>
      </c>
    </row>
    <row r="40" spans="1:24" ht="15.75">
      <c r="B40" s="20" t="s">
        <v>5</v>
      </c>
      <c r="C40" s="7"/>
      <c r="D40" s="11">
        <f t="shared" ref="D40:X40" si="9">+D8/D36</f>
        <v>16126.70966758664</v>
      </c>
      <c r="E40" s="11">
        <f t="shared" si="9"/>
        <v>16369.332596562963</v>
      </c>
      <c r="F40" s="11">
        <f t="shared" si="9"/>
        <v>16710.359608620354</v>
      </c>
      <c r="G40" s="11">
        <f t="shared" si="9"/>
        <v>16984.652688508177</v>
      </c>
      <c r="H40" s="11">
        <f t="shared" si="9"/>
        <v>17329.048461956158</v>
      </c>
      <c r="I40" s="11">
        <f t="shared" si="9"/>
        <v>17263.598032789487</v>
      </c>
      <c r="J40" s="11">
        <f t="shared" si="9"/>
        <v>17337.601318804802</v>
      </c>
      <c r="K40" s="11">
        <f t="shared" si="9"/>
        <v>17611.333797261879</v>
      </c>
      <c r="L40" s="11">
        <f t="shared" si="9"/>
        <v>17983.936657919134</v>
      </c>
      <c r="M40" s="11">
        <f t="shared" si="9"/>
        <v>18430.396866254487</v>
      </c>
      <c r="N40" s="11">
        <f t="shared" si="9"/>
        <v>19007.459019816062</v>
      </c>
      <c r="O40" s="11">
        <f t="shared" si="9"/>
        <v>19462.116182163652</v>
      </c>
      <c r="P40" s="11">
        <f t="shared" si="9"/>
        <v>19879.998998421652</v>
      </c>
      <c r="Q40" s="11">
        <f t="shared" si="9"/>
        <v>20273.399370020692</v>
      </c>
      <c r="R40" s="11">
        <f t="shared" si="9"/>
        <v>20743.751750033847</v>
      </c>
      <c r="S40" s="11">
        <f t="shared" si="9"/>
        <v>21279.423460802922</v>
      </c>
      <c r="T40" s="11">
        <f t="shared" si="9"/>
        <v>21919.157075984942</v>
      </c>
      <c r="U40" s="11">
        <f t="shared" si="9"/>
        <v>22619.971692374209</v>
      </c>
      <c r="V40" s="11">
        <f t="shared" si="9"/>
        <v>23367.218416996464</v>
      </c>
      <c r="W40" s="11">
        <f t="shared" si="9"/>
        <v>23840.334491244157</v>
      </c>
      <c r="X40" s="11">
        <f t="shared" si="9"/>
        <v>24314.541655565761</v>
      </c>
    </row>
    <row r="41" spans="1:24" ht="15.75">
      <c r="B41" s="20" t="s">
        <v>38</v>
      </c>
      <c r="C41" s="7"/>
      <c r="D41" s="37">
        <f>+D9/D36</f>
        <v>39178.66784351127</v>
      </c>
      <c r="E41" s="37">
        <f t="shared" ref="E41:X41" si="10">+E9/E36</f>
        <v>38301.764246169536</v>
      </c>
      <c r="F41" s="37">
        <f t="shared" si="10"/>
        <v>39053.892086739615</v>
      </c>
      <c r="G41" s="37">
        <f t="shared" si="10"/>
        <v>39806.538764656987</v>
      </c>
      <c r="H41" s="37">
        <f t="shared" si="10"/>
        <v>40354.473316870855</v>
      </c>
      <c r="I41" s="37">
        <f t="shared" si="10"/>
        <v>40871.778387905339</v>
      </c>
      <c r="J41" s="37">
        <f t="shared" si="10"/>
        <v>41491.143656571425</v>
      </c>
      <c r="K41" s="37">
        <f t="shared" si="10"/>
        <v>42497.342875422393</v>
      </c>
      <c r="L41" s="37">
        <f t="shared" si="10"/>
        <v>42975.256547576493</v>
      </c>
      <c r="M41" s="37">
        <f t="shared" si="10"/>
        <v>41955.21467474087</v>
      </c>
      <c r="N41" s="37">
        <f t="shared" si="10"/>
        <v>42416.062422458846</v>
      </c>
      <c r="O41" s="37">
        <f t="shared" si="10"/>
        <v>43101.804234330957</v>
      </c>
      <c r="P41" s="37">
        <f t="shared" si="10"/>
        <v>43956.224738210251</v>
      </c>
      <c r="Q41" s="37">
        <f t="shared" si="10"/>
        <v>44557.435117526744</v>
      </c>
      <c r="R41" s="37">
        <f t="shared" si="10"/>
        <v>45620.484557826843</v>
      </c>
      <c r="S41" s="37">
        <f t="shared" si="10"/>
        <v>46329.2104062574</v>
      </c>
      <c r="T41" s="37">
        <f t="shared" si="10"/>
        <v>45668.386068249398</v>
      </c>
      <c r="U41" s="37">
        <f t="shared" si="10"/>
        <v>46417.474158894714</v>
      </c>
      <c r="V41" s="37">
        <f t="shared" si="10"/>
        <v>47254.960143564924</v>
      </c>
      <c r="W41" s="37">
        <f t="shared" si="10"/>
        <v>47690.614810602237</v>
      </c>
      <c r="X41" s="37">
        <f t="shared" si="10"/>
        <v>48713.635407850168</v>
      </c>
    </row>
    <row r="42" spans="1:24" ht="15.75">
      <c r="B42" s="20" t="s">
        <v>10</v>
      </c>
      <c r="C42" s="9"/>
      <c r="D42" s="11">
        <f t="shared" ref="D42:X42" si="11">+D10/D36</f>
        <v>11821.899789682446</v>
      </c>
      <c r="E42" s="11">
        <f t="shared" si="11"/>
        <v>11546.204601150595</v>
      </c>
      <c r="F42" s="11">
        <f t="shared" si="11"/>
        <v>11283.527478171151</v>
      </c>
      <c r="G42" s="11">
        <f t="shared" si="11"/>
        <v>11030.553465094687</v>
      </c>
      <c r="H42" s="11">
        <f t="shared" si="11"/>
        <v>10786.084808224832</v>
      </c>
      <c r="I42" s="11">
        <f t="shared" si="11"/>
        <v>10546.424759408477</v>
      </c>
      <c r="J42" s="11">
        <f t="shared" si="11"/>
        <v>10281.416042615478</v>
      </c>
      <c r="K42" s="11">
        <f t="shared" si="11"/>
        <v>10022.222850059426</v>
      </c>
      <c r="L42" s="11">
        <f t="shared" si="11"/>
        <v>9753.0531327328536</v>
      </c>
      <c r="M42" s="11">
        <f t="shared" si="11"/>
        <v>9494.7307806579356</v>
      </c>
      <c r="N42" s="11">
        <f t="shared" si="11"/>
        <v>9248.3297466123604</v>
      </c>
      <c r="O42" s="11">
        <f t="shared" si="11"/>
        <v>9016.8873288672585</v>
      </c>
      <c r="P42" s="11">
        <f t="shared" si="11"/>
        <v>8792.3376317573984</v>
      </c>
      <c r="Q42" s="11">
        <f t="shared" si="11"/>
        <v>8577.4496704881822</v>
      </c>
      <c r="R42" s="11">
        <f t="shared" si="11"/>
        <v>8368.301469125794</v>
      </c>
      <c r="S42" s="11">
        <f t="shared" si="11"/>
        <v>8152.6466663199872</v>
      </c>
      <c r="T42" s="11">
        <f t="shared" si="11"/>
        <v>7927.2281436374533</v>
      </c>
      <c r="U42" s="11">
        <f t="shared" si="11"/>
        <v>7743.6381258862102</v>
      </c>
      <c r="V42" s="11">
        <f t="shared" si="11"/>
        <v>7592.6496807645772</v>
      </c>
      <c r="W42" s="11">
        <f t="shared" si="11"/>
        <v>7424.1246851982223</v>
      </c>
      <c r="X42" s="11">
        <f t="shared" si="11"/>
        <v>7268.3165488891527</v>
      </c>
    </row>
    <row r="43" spans="1:24" ht="15.75">
      <c r="B43" s="26" t="s">
        <v>32</v>
      </c>
      <c r="C43" s="9"/>
      <c r="D43" s="11">
        <f t="shared" ref="D43:X43" si="12">+D11/D36</f>
        <v>9250.5271245057356</v>
      </c>
      <c r="E43" s="11">
        <f t="shared" si="12"/>
        <v>9087.9787859381486</v>
      </c>
      <c r="F43" s="11">
        <f t="shared" si="12"/>
        <v>8933.2391069786299</v>
      </c>
      <c r="G43" s="11">
        <f t="shared" si="12"/>
        <v>8785.3504618438892</v>
      </c>
      <c r="H43" s="11">
        <f t="shared" si="12"/>
        <v>8643.0876656681339</v>
      </c>
      <c r="I43" s="11">
        <f t="shared" si="12"/>
        <v>8500.9351862714557</v>
      </c>
      <c r="J43" s="11">
        <f t="shared" si="12"/>
        <v>8334.9673615272113</v>
      </c>
      <c r="K43" s="11">
        <f t="shared" si="12"/>
        <v>8174.7411712816865</v>
      </c>
      <c r="L43" s="11">
        <f t="shared" si="12"/>
        <v>8003.3830968049715</v>
      </c>
      <c r="M43" s="11">
        <f t="shared" si="12"/>
        <v>7836.8534348970325</v>
      </c>
      <c r="N43" s="11">
        <f t="shared" si="12"/>
        <v>7680.4140360169349</v>
      </c>
      <c r="O43" s="11">
        <f t="shared" si="12"/>
        <v>7536.5411263307724</v>
      </c>
      <c r="P43" s="11">
        <f t="shared" si="12"/>
        <v>7396.912486695478</v>
      </c>
      <c r="Q43" s="11">
        <f t="shared" si="12"/>
        <v>7267.5685932920733</v>
      </c>
      <c r="R43" s="11">
        <f t="shared" si="12"/>
        <v>7141.0063343312131</v>
      </c>
      <c r="S43" s="11">
        <f t="shared" si="12"/>
        <v>7006.9109858453494</v>
      </c>
      <c r="T43" s="11">
        <f t="shared" si="12"/>
        <v>6864.7322126333156</v>
      </c>
      <c r="U43" s="11">
        <f t="shared" si="12"/>
        <v>6759.6019414966486</v>
      </c>
      <c r="V43" s="11">
        <f t="shared" si="12"/>
        <v>6681.3956956739794</v>
      </c>
      <c r="W43" s="11">
        <f t="shared" si="12"/>
        <v>6581.9074403946806</v>
      </c>
      <c r="X43" s="11">
        <f t="shared" si="12"/>
        <v>6494.3189490860041</v>
      </c>
    </row>
    <row r="44" spans="1:24" ht="15.75">
      <c r="B44" s="26" t="s">
        <v>33</v>
      </c>
      <c r="C44" s="9"/>
      <c r="D44" s="11">
        <f t="shared" ref="D44:X44" si="13">+D12/D36</f>
        <v>2571.3726651767111</v>
      </c>
      <c r="E44" s="11">
        <f t="shared" si="13"/>
        <v>2458.2258152124477</v>
      </c>
      <c r="F44" s="11">
        <f t="shared" si="13"/>
        <v>2350.2883711925201</v>
      </c>
      <c r="G44" s="11">
        <f t="shared" si="13"/>
        <v>2245.2030032507982</v>
      </c>
      <c r="H44" s="11">
        <f t="shared" si="13"/>
        <v>2142.9971425566987</v>
      </c>
      <c r="I44" s="11">
        <f t="shared" si="13"/>
        <v>2045.4895731370214</v>
      </c>
      <c r="J44" s="11">
        <f t="shared" si="13"/>
        <v>1946.4486810882668</v>
      </c>
      <c r="K44" s="11">
        <f t="shared" si="13"/>
        <v>1847.4816787777413</v>
      </c>
      <c r="L44" s="11">
        <f t="shared" si="13"/>
        <v>1749.6700359278818</v>
      </c>
      <c r="M44" s="11">
        <f t="shared" si="13"/>
        <v>1657.8773457609027</v>
      </c>
      <c r="N44" s="11">
        <f t="shared" si="13"/>
        <v>1567.9157105954253</v>
      </c>
      <c r="O44" s="11">
        <f t="shared" si="13"/>
        <v>1480.3462025364861</v>
      </c>
      <c r="P44" s="11">
        <f t="shared" si="13"/>
        <v>1395.4251450619213</v>
      </c>
      <c r="Q44" s="11">
        <f t="shared" si="13"/>
        <v>1309.8810771961082</v>
      </c>
      <c r="R44" s="11">
        <f t="shared" si="13"/>
        <v>1227.2951347945818</v>
      </c>
      <c r="S44" s="11">
        <f t="shared" si="13"/>
        <v>1145.7356804746375</v>
      </c>
      <c r="T44" s="11">
        <f t="shared" si="13"/>
        <v>1062.4959310041381</v>
      </c>
      <c r="U44" s="11">
        <f t="shared" si="13"/>
        <v>984.03618438956153</v>
      </c>
      <c r="V44" s="11">
        <f t="shared" si="13"/>
        <v>911.25398509059778</v>
      </c>
      <c r="W44" s="11">
        <f t="shared" si="13"/>
        <v>842.21724480354112</v>
      </c>
      <c r="X44" s="11">
        <f t="shared" si="13"/>
        <v>773.99759980314946</v>
      </c>
    </row>
    <row r="45" spans="1:24" ht="15.75">
      <c r="B45" s="10" t="s">
        <v>31</v>
      </c>
      <c r="C45" s="9"/>
      <c r="D45" s="11">
        <f t="shared" ref="D45:X45" si="14">+D13/D36</f>
        <v>5437.3099812598375</v>
      </c>
      <c r="E45" s="11">
        <f t="shared" si="14"/>
        <v>5370.9504351763126</v>
      </c>
      <c r="F45" s="11">
        <f t="shared" si="14"/>
        <v>5308.1140004343024</v>
      </c>
      <c r="G45" s="11">
        <f t="shared" si="14"/>
        <v>5248.3076934029859</v>
      </c>
      <c r="H45" s="11">
        <f t="shared" si="14"/>
        <v>5190.8652316736516</v>
      </c>
      <c r="I45" s="11">
        <f t="shared" si="14"/>
        <v>5130.6176475583534</v>
      </c>
      <c r="J45" s="11">
        <f t="shared" si="14"/>
        <v>5043.9420509465081</v>
      </c>
      <c r="K45" s="11">
        <f t="shared" si="14"/>
        <v>4960.2841871949977</v>
      </c>
      <c r="L45" s="11">
        <f t="shared" si="14"/>
        <v>4862.2713123745552</v>
      </c>
      <c r="M45" s="11">
        <f t="shared" si="14"/>
        <v>4765.2424566484015</v>
      </c>
      <c r="N45" s="11">
        <f t="shared" si="14"/>
        <v>4674.2238691707698</v>
      </c>
      <c r="O45" s="11">
        <f t="shared" si="14"/>
        <v>4593.5965771608753</v>
      </c>
      <c r="P45" s="11">
        <f t="shared" si="14"/>
        <v>4513.6918893693773</v>
      </c>
      <c r="Q45" s="11">
        <f t="shared" si="14"/>
        <v>4441.5885966308715</v>
      </c>
      <c r="R45" s="11">
        <f t="shared" si="14"/>
        <v>4371.0174520545033</v>
      </c>
      <c r="S45" s="11">
        <f t="shared" si="14"/>
        <v>4292.4506297020753</v>
      </c>
      <c r="T45" s="11">
        <f t="shared" si="14"/>
        <v>4197.7000671397609</v>
      </c>
      <c r="U45" s="11">
        <f t="shared" si="14"/>
        <v>4139.6395302179772</v>
      </c>
      <c r="V45" s="11">
        <f t="shared" si="14"/>
        <v>4107.8103504508708</v>
      </c>
      <c r="W45" s="11">
        <f t="shared" si="14"/>
        <v>4053.5304009305669</v>
      </c>
      <c r="X45" s="11">
        <f t="shared" si="14"/>
        <v>4009.6672798856539</v>
      </c>
    </row>
    <row r="46" spans="1:24" ht="15.75">
      <c r="B46" s="10" t="s">
        <v>11</v>
      </c>
      <c r="C46" s="9"/>
      <c r="D46" s="11">
        <f t="shared" ref="D46:X46" si="15">+D16/D36</f>
        <v>3813.2171432458972</v>
      </c>
      <c r="E46" s="11">
        <f t="shared" si="15"/>
        <v>3717.0283507618356</v>
      </c>
      <c r="F46" s="11">
        <f t="shared" si="15"/>
        <v>3625.1251065443262</v>
      </c>
      <c r="G46" s="11">
        <f t="shared" si="15"/>
        <v>3537.0427684409024</v>
      </c>
      <c r="H46" s="11">
        <f t="shared" si="15"/>
        <v>3452.2224339944828</v>
      </c>
      <c r="I46" s="11">
        <f t="shared" si="15"/>
        <v>3370.3175387131027</v>
      </c>
      <c r="J46" s="11">
        <f t="shared" si="15"/>
        <v>3291.0253105807042</v>
      </c>
      <c r="K46" s="11">
        <f t="shared" si="15"/>
        <v>3214.456984086688</v>
      </c>
      <c r="L46" s="11">
        <f t="shared" si="15"/>
        <v>3141.1117844304158</v>
      </c>
      <c r="M46" s="11">
        <f t="shared" si="15"/>
        <v>3071.6109782486305</v>
      </c>
      <c r="N46" s="11">
        <f t="shared" si="15"/>
        <v>3006.1901668461646</v>
      </c>
      <c r="O46" s="11">
        <f t="shared" si="15"/>
        <v>2942.944549169898</v>
      </c>
      <c r="P46" s="11">
        <f t="shared" si="15"/>
        <v>2883.2205973261007</v>
      </c>
      <c r="Q46" s="11">
        <f t="shared" si="15"/>
        <v>2825.9799966612018</v>
      </c>
      <c r="R46" s="11">
        <f t="shared" si="15"/>
        <v>2769.9888822767098</v>
      </c>
      <c r="S46" s="11">
        <f t="shared" si="15"/>
        <v>2714.4603561432737</v>
      </c>
      <c r="T46" s="11">
        <f t="shared" si="15"/>
        <v>2667.0321454935543</v>
      </c>
      <c r="U46" s="11">
        <f t="shared" si="15"/>
        <v>2619.9624112786719</v>
      </c>
      <c r="V46" s="11">
        <f t="shared" si="15"/>
        <v>2573.585345223109</v>
      </c>
      <c r="W46" s="11">
        <f t="shared" si="15"/>
        <v>2528.3770394641133</v>
      </c>
      <c r="X46" s="11">
        <f t="shared" si="15"/>
        <v>2484.6516692003506</v>
      </c>
    </row>
    <row r="47" spans="1:24" ht="15.75">
      <c r="B47" s="10" t="s">
        <v>12</v>
      </c>
      <c r="C47" s="9"/>
      <c r="D47" s="11">
        <f t="shared" ref="D47:X47" si="16">+D19/D36</f>
        <v>2348.5848484077933</v>
      </c>
      <c r="E47" s="11">
        <f t="shared" si="16"/>
        <v>2241.5845964754394</v>
      </c>
      <c r="F47" s="11">
        <f t="shared" si="16"/>
        <v>2139.5462122218696</v>
      </c>
      <c r="G47" s="11">
        <f t="shared" si="16"/>
        <v>2040.3159640311192</v>
      </c>
      <c r="H47" s="11">
        <f t="shared" si="16"/>
        <v>1943.7549688734105</v>
      </c>
      <c r="I47" s="11">
        <f t="shared" si="16"/>
        <v>1851.9056314892275</v>
      </c>
      <c r="J47" s="11">
        <f t="shared" si="16"/>
        <v>1758.4926392269672</v>
      </c>
      <c r="K47" s="11">
        <f t="shared" si="16"/>
        <v>1665.1158716649422</v>
      </c>
      <c r="L47" s="11">
        <f t="shared" si="16"/>
        <v>1572.6454198958897</v>
      </c>
      <c r="M47" s="11">
        <f t="shared" si="16"/>
        <v>1485.8136753912258</v>
      </c>
      <c r="N47" s="11">
        <f t="shared" si="16"/>
        <v>1400.6183824729746</v>
      </c>
      <c r="O47" s="11">
        <f t="shared" si="16"/>
        <v>1317.510274788448</v>
      </c>
      <c r="P47" s="11">
        <f t="shared" si="16"/>
        <v>1236.7837922278582</v>
      </c>
      <c r="Q47" s="11">
        <f t="shared" si="16"/>
        <v>1155.3331924961747</v>
      </c>
      <c r="R47" s="11">
        <f t="shared" si="16"/>
        <v>1076.8926457737869</v>
      </c>
      <c r="S47" s="11">
        <f t="shared" si="16"/>
        <v>999.65558936933644</v>
      </c>
      <c r="T47" s="11">
        <f t="shared" si="16"/>
        <v>920.61092081605727</v>
      </c>
      <c r="U47" s="11">
        <f t="shared" si="16"/>
        <v>846.37048214126332</v>
      </c>
      <c r="V47" s="11">
        <f t="shared" si="16"/>
        <v>777.69872995350602</v>
      </c>
      <c r="W47" s="11">
        <f t="shared" si="16"/>
        <v>712.84492078392657</v>
      </c>
      <c r="X47" s="11">
        <f t="shared" si="16"/>
        <v>649.20141721312189</v>
      </c>
    </row>
    <row r="48" spans="1:24" ht="15.75">
      <c r="B48" s="10" t="s">
        <v>16</v>
      </c>
      <c r="C48" s="9"/>
      <c r="D48" s="11">
        <f t="shared" ref="D48:X48" si="17">+D23/D36</f>
        <v>222.78781676891762</v>
      </c>
      <c r="E48" s="11">
        <f t="shared" si="17"/>
        <v>216.64121873700833</v>
      </c>
      <c r="F48" s="11">
        <f t="shared" si="17"/>
        <v>210.74215897065048</v>
      </c>
      <c r="G48" s="11">
        <f t="shared" si="17"/>
        <v>204.88703921967905</v>
      </c>
      <c r="H48" s="11">
        <f t="shared" si="17"/>
        <v>199.24217368328817</v>
      </c>
      <c r="I48" s="11">
        <f t="shared" si="17"/>
        <v>193.58394164779392</v>
      </c>
      <c r="J48" s="11">
        <f t="shared" si="17"/>
        <v>187.95604186129955</v>
      </c>
      <c r="K48" s="11">
        <f t="shared" si="17"/>
        <v>182.36580711279902</v>
      </c>
      <c r="L48" s="11">
        <f t="shared" si="17"/>
        <v>177.0246160319922</v>
      </c>
      <c r="M48" s="11">
        <f t="shared" si="17"/>
        <v>172.0636703696768</v>
      </c>
      <c r="N48" s="11">
        <f t="shared" si="17"/>
        <v>167.29732812245095</v>
      </c>
      <c r="O48" s="11">
        <f t="shared" si="17"/>
        <v>162.83592774803813</v>
      </c>
      <c r="P48" s="11">
        <f t="shared" si="17"/>
        <v>158.64135283406301</v>
      </c>
      <c r="Q48" s="11">
        <f t="shared" si="17"/>
        <v>154.54788469993355</v>
      </c>
      <c r="R48" s="11">
        <f t="shared" si="17"/>
        <v>150.40248902079503</v>
      </c>
      <c r="S48" s="11">
        <f t="shared" si="17"/>
        <v>146.08009110530105</v>
      </c>
      <c r="T48" s="11">
        <f t="shared" si="17"/>
        <v>141.88501018808097</v>
      </c>
      <c r="U48" s="11">
        <f t="shared" si="17"/>
        <v>137.6657022482982</v>
      </c>
      <c r="V48" s="11">
        <f t="shared" si="17"/>
        <v>133.55525513709188</v>
      </c>
      <c r="W48" s="11">
        <f t="shared" si="17"/>
        <v>129.37232401961455</v>
      </c>
      <c r="X48" s="11">
        <f t="shared" si="17"/>
        <v>124.7961825900276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6497.7288058233053</v>
      </c>
      <c r="E50" s="11">
        <f t="shared" ref="E50:X50" si="18">+E35/E36</f>
        <v>6644.6199195935815</v>
      </c>
      <c r="F50" s="11">
        <f t="shared" si="18"/>
        <v>6759.8906187717921</v>
      </c>
      <c r="G50" s="11">
        <f t="shared" si="18"/>
        <v>6769.0537111078229</v>
      </c>
      <c r="H50" s="11">
        <f t="shared" si="18"/>
        <v>6944.667042301724</v>
      </c>
      <c r="I50" s="11">
        <f t="shared" si="18"/>
        <v>6404.7085811318639</v>
      </c>
      <c r="J50" s="11">
        <f t="shared" si="18"/>
        <v>6620.9876890486858</v>
      </c>
      <c r="K50" s="11">
        <f t="shared" si="18"/>
        <v>6952.1081014673855</v>
      </c>
      <c r="L50" s="11">
        <f t="shared" si="18"/>
        <v>7184.3519687627559</v>
      </c>
      <c r="M50" s="11">
        <f t="shared" si="18"/>
        <v>7339.8667809552162</v>
      </c>
      <c r="N50" s="11">
        <f t="shared" si="18"/>
        <v>7710.4675460779426</v>
      </c>
      <c r="O50" s="11">
        <f t="shared" si="18"/>
        <v>7603.7272080642852</v>
      </c>
      <c r="P50" s="11">
        <f t="shared" si="18"/>
        <v>7565.0248769002665</v>
      </c>
      <c r="Q50" s="11">
        <f t="shared" si="18"/>
        <v>7576.5628456054956</v>
      </c>
      <c r="R50" s="11">
        <f t="shared" si="18"/>
        <v>7789.4317972175413</v>
      </c>
      <c r="S50" s="11">
        <f t="shared" si="18"/>
        <v>7945.763567118157</v>
      </c>
      <c r="T50" s="11">
        <f t="shared" si="18"/>
        <v>8243.0994913696668</v>
      </c>
      <c r="U50" s="11">
        <f t="shared" si="18"/>
        <v>8412.2692715156045</v>
      </c>
      <c r="V50" s="11">
        <f t="shared" si="18"/>
        <v>8406.4650954394128</v>
      </c>
      <c r="W50" s="11">
        <f t="shared" si="18"/>
        <v>7779.3387254485806</v>
      </c>
      <c r="X50" s="11">
        <f t="shared" si="18"/>
        <v>8131.569130798729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-1.3555977442968326</v>
      </c>
      <c r="F53" s="32">
        <f>IFERROR(((F39/$D39)-1)*100,0)</f>
        <v>-0.11842894639241264</v>
      </c>
      <c r="G53" s="32">
        <f>IFERROR(((G39/$D39)-1)*100,0)</f>
        <v>1.0345535308512011</v>
      </c>
      <c r="H53" s="32">
        <f t="shared" ref="H53:X53" si="19">IFERROR(((H39/$D39)-1)*100,0)</f>
        <v>1.9996778362644907</v>
      </c>
      <c r="I53" s="32">
        <f t="shared" si="19"/>
        <v>2.3157856862829673</v>
      </c>
      <c r="J53" s="32">
        <f t="shared" si="19"/>
        <v>2.9539164955649122</v>
      </c>
      <c r="K53" s="32">
        <f t="shared" si="19"/>
        <v>4.4745181731487449</v>
      </c>
      <c r="L53" s="32">
        <f t="shared" si="19"/>
        <v>5.3405548111012946</v>
      </c>
      <c r="M53" s="32">
        <f t="shared" si="19"/>
        <v>4.101261263043865</v>
      </c>
      <c r="N53" s="32">
        <f t="shared" si="19"/>
        <v>5.2803778592487527</v>
      </c>
      <c r="O53" s="32">
        <f t="shared" si="19"/>
        <v>6.6344571441894873</v>
      </c>
      <c r="P53" s="32">
        <f t="shared" si="19"/>
        <v>8.1953034426811335</v>
      </c>
      <c r="Q53" s="32">
        <f t="shared" si="19"/>
        <v>9.3568622321916308</v>
      </c>
      <c r="R53" s="32">
        <f t="shared" si="19"/>
        <v>11.329612613556318</v>
      </c>
      <c r="S53" s="32">
        <f t="shared" si="19"/>
        <v>12.862138283835311</v>
      </c>
      <c r="T53" s="32">
        <f t="shared" si="19"/>
        <v>12.494911643010953</v>
      </c>
      <c r="U53" s="32">
        <f t="shared" si="19"/>
        <v>14.381346994186185</v>
      </c>
      <c r="V53" s="32">
        <f t="shared" si="19"/>
        <v>16.517206397132878</v>
      </c>
      <c r="W53" s="32">
        <f t="shared" si="19"/>
        <v>17.619955943195652</v>
      </c>
      <c r="X53" s="32">
        <f t="shared" si="19"/>
        <v>19.618278650744038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1.5044788055183611</v>
      </c>
      <c r="F54" s="32">
        <f t="shared" ref="F54:I54" si="21">IFERROR(((F40/$D40)-1)*100,0)</f>
        <v>3.6191507943297507</v>
      </c>
      <c r="G54" s="32">
        <f t="shared" si="21"/>
        <v>5.3200128148020998</v>
      </c>
      <c r="H54" s="32">
        <f t="shared" si="21"/>
        <v>7.4555741323111935</v>
      </c>
      <c r="I54" s="32">
        <f t="shared" si="21"/>
        <v>7.049723028671484</v>
      </c>
      <c r="J54" s="32">
        <f t="shared" ref="J54:X54" si="22">IFERROR(((J40/$D40)-1)*100,0)</f>
        <v>7.5086094818954674</v>
      </c>
      <c r="K54" s="32">
        <f t="shared" si="22"/>
        <v>9.2059952729180097</v>
      </c>
      <c r="L54" s="32">
        <f t="shared" si="22"/>
        <v>11.516465718145641</v>
      </c>
      <c r="M54" s="32">
        <f t="shared" si="22"/>
        <v>14.284917668593412</v>
      </c>
      <c r="N54" s="32">
        <f t="shared" si="22"/>
        <v>17.863218298147277</v>
      </c>
      <c r="O54" s="32">
        <f t="shared" si="22"/>
        <v>20.682498682796435</v>
      </c>
      <c r="P54" s="32">
        <f t="shared" si="22"/>
        <v>23.273745284686399</v>
      </c>
      <c r="Q54" s="32">
        <f t="shared" si="22"/>
        <v>25.713178868523666</v>
      </c>
      <c r="R54" s="32">
        <f t="shared" si="22"/>
        <v>28.62978361746713</v>
      </c>
      <c r="S54" s="32">
        <f t="shared" si="22"/>
        <v>31.95142654284162</v>
      </c>
      <c r="T54" s="32">
        <f t="shared" si="22"/>
        <v>35.918346195818508</v>
      </c>
      <c r="U54" s="32">
        <f t="shared" si="22"/>
        <v>40.264022597483049</v>
      </c>
      <c r="V54" s="32">
        <f t="shared" si="22"/>
        <v>44.897619530924217</v>
      </c>
      <c r="W54" s="32">
        <f t="shared" si="22"/>
        <v>47.831361651913838</v>
      </c>
      <c r="X54" s="39">
        <f t="shared" si="22"/>
        <v>50.771869505631329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-2.2382169828854104</v>
      </c>
      <c r="F55" s="32">
        <f t="shared" ref="F55:I55" si="23">IFERROR(((F41/$D41)-1)*100,0)</f>
        <v>-0.31847881421093183</v>
      </c>
      <c r="G55" s="32">
        <f t="shared" si="23"/>
        <v>1.6025836397847382</v>
      </c>
      <c r="H55" s="32">
        <f t="shared" si="23"/>
        <v>3.0011369402758392</v>
      </c>
      <c r="I55" s="32">
        <f t="shared" si="23"/>
        <v>4.3215112651526333</v>
      </c>
      <c r="J55" s="32">
        <f t="shared" ref="J55:X55" si="24">IFERROR(((J41/$D41)-1)*100,0)</f>
        <v>5.902384997613308</v>
      </c>
      <c r="K55" s="32">
        <f t="shared" si="24"/>
        <v>8.4706173399429652</v>
      </c>
      <c r="L55" s="32">
        <f t="shared" si="24"/>
        <v>9.6904486881220322</v>
      </c>
      <c r="M55" s="32">
        <f t="shared" si="24"/>
        <v>7.0868842256703868</v>
      </c>
      <c r="N55" s="32">
        <f t="shared" si="24"/>
        <v>8.2631563479352632</v>
      </c>
      <c r="O55" s="32">
        <f t="shared" si="24"/>
        <v>10.013450193073448</v>
      </c>
      <c r="P55" s="32">
        <f t="shared" si="24"/>
        <v>12.19428111691203</v>
      </c>
      <c r="Q55" s="32">
        <f t="shared" si="24"/>
        <v>13.728816139179422</v>
      </c>
      <c r="R55" s="32">
        <f t="shared" si="24"/>
        <v>16.442153521007128</v>
      </c>
      <c r="S55" s="32">
        <f t="shared" si="24"/>
        <v>18.251112037058181</v>
      </c>
      <c r="T55" s="32">
        <f t="shared" si="24"/>
        <v>16.564417786382045</v>
      </c>
      <c r="U55" s="32">
        <f t="shared" si="24"/>
        <v>18.476397268781387</v>
      </c>
      <c r="V55" s="32">
        <f t="shared" si="24"/>
        <v>20.614004366642202</v>
      </c>
      <c r="W55" s="32">
        <f t="shared" si="24"/>
        <v>21.725973433016321</v>
      </c>
      <c r="X55" s="32">
        <f t="shared" si="24"/>
        <v>24.337140819651616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-2.332071777265976</v>
      </c>
      <c r="F56" s="32">
        <f t="shared" ref="F56:I56" si="25">IFERROR(((F42/$D42)-1)*100,0)</f>
        <v>-4.5540253350917386</v>
      </c>
      <c r="G56" s="32">
        <f t="shared" si="25"/>
        <v>-6.6939014766341227</v>
      </c>
      <c r="H56" s="32">
        <f t="shared" si="25"/>
        <v>-8.7618318534692712</v>
      </c>
      <c r="I56" s="32">
        <f t="shared" si="25"/>
        <v>-10.789086804704084</v>
      </c>
      <c r="J56" s="32">
        <f t="shared" ref="J56:X56" si="26">IFERROR(((J42/$D42)-1)*100,0)</f>
        <v>-13.030763028556747</v>
      </c>
      <c r="K56" s="32">
        <f t="shared" si="26"/>
        <v>-15.223246446342632</v>
      </c>
      <c r="L56" s="32">
        <f t="shared" si="26"/>
        <v>-17.500120063233638</v>
      </c>
      <c r="M56" s="32">
        <f t="shared" si="26"/>
        <v>-19.685237148225067</v>
      </c>
      <c r="N56" s="32">
        <f t="shared" si="26"/>
        <v>-21.769513266523933</v>
      </c>
      <c r="O56" s="32">
        <f t="shared" si="26"/>
        <v>-23.727256284673125</v>
      </c>
      <c r="P56" s="32">
        <f t="shared" si="26"/>
        <v>-25.626694624573755</v>
      </c>
      <c r="Q56" s="32">
        <f t="shared" si="26"/>
        <v>-27.444405526308515</v>
      </c>
      <c r="R56" s="32">
        <f t="shared" si="26"/>
        <v>-29.213564503150135</v>
      </c>
      <c r="S56" s="32">
        <f t="shared" si="26"/>
        <v>-31.037762023366135</v>
      </c>
      <c r="T56" s="32">
        <f t="shared" si="26"/>
        <v>-32.944549652197729</v>
      </c>
      <c r="U56" s="32">
        <f t="shared" si="26"/>
        <v>-34.497515089372818</v>
      </c>
      <c r="V56" s="32">
        <f t="shared" si="26"/>
        <v>-35.774707823263263</v>
      </c>
      <c r="W56" s="32">
        <f t="shared" si="26"/>
        <v>-37.200240085966371</v>
      </c>
      <c r="X56" s="32">
        <f t="shared" si="26"/>
        <v>-38.518201996327441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-1.7571792004909326</v>
      </c>
      <c r="F57" s="32">
        <f t="shared" ref="F57:I57" si="27">IFERROR(((F43/$D43)-1)*100,0)</f>
        <v>-3.4299452696762822</v>
      </c>
      <c r="G57" s="32">
        <f t="shared" si="27"/>
        <v>-5.0286503287962798</v>
      </c>
      <c r="H57" s="32">
        <f t="shared" si="27"/>
        <v>-6.5665388648872058</v>
      </c>
      <c r="I57" s="32">
        <f t="shared" si="27"/>
        <v>-8.1032348551092088</v>
      </c>
      <c r="J57" s="32">
        <f t="shared" ref="J57:X57" si="28">IFERROR(((J43/$D43)-1)*100,0)</f>
        <v>-9.8973793672049055</v>
      </c>
      <c r="K57" s="32">
        <f t="shared" si="28"/>
        <v>-11.629455692034728</v>
      </c>
      <c r="L57" s="32">
        <f t="shared" si="28"/>
        <v>-13.481869853631723</v>
      </c>
      <c r="M57" s="32">
        <f t="shared" si="28"/>
        <v>-15.282087934899568</v>
      </c>
      <c r="N57" s="32">
        <f t="shared" si="28"/>
        <v>-16.973228307491649</v>
      </c>
      <c r="O57" s="32">
        <f t="shared" si="28"/>
        <v>-18.528522484242139</v>
      </c>
      <c r="P57" s="32">
        <f t="shared" si="28"/>
        <v>-20.037935275059237</v>
      </c>
      <c r="Q57" s="32">
        <f t="shared" si="28"/>
        <v>-21.436167955884066</v>
      </c>
      <c r="R57" s="32">
        <f t="shared" si="28"/>
        <v>-22.804330626588332</v>
      </c>
      <c r="S57" s="32">
        <f t="shared" si="28"/>
        <v>-24.25392746232572</v>
      </c>
      <c r="T57" s="32">
        <f t="shared" si="28"/>
        <v>-25.790907693813125</v>
      </c>
      <c r="U57" s="32">
        <f t="shared" si="28"/>
        <v>-26.927386401693077</v>
      </c>
      <c r="V57" s="32">
        <f t="shared" si="28"/>
        <v>-27.772811151764799</v>
      </c>
      <c r="W57" s="32">
        <f t="shared" si="28"/>
        <v>-28.848298569295228</v>
      </c>
      <c r="X57" s="32">
        <f t="shared" si="28"/>
        <v>-29.795147220510398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-4.4002509436526065</v>
      </c>
      <c r="F58" s="32">
        <f t="shared" ref="F58:I58" si="29">IFERROR(((F44/$D44)-1)*100,0)</f>
        <v>-8.5979094737322903</v>
      </c>
      <c r="G58" s="32">
        <f t="shared" si="29"/>
        <v>-12.684651522633249</v>
      </c>
      <c r="H58" s="32">
        <f t="shared" si="29"/>
        <v>-16.659410299462497</v>
      </c>
      <c r="I58" s="32">
        <f t="shared" si="29"/>
        <v>-20.451453776481276</v>
      </c>
      <c r="J58" s="32">
        <f t="shared" ref="J58:X58" si="30">IFERROR(((J44/$D44)-1)*100,0)</f>
        <v>-24.303127763299059</v>
      </c>
      <c r="K58" s="32">
        <f t="shared" si="30"/>
        <v>-28.151928197822006</v>
      </c>
      <c r="L58" s="32">
        <f t="shared" si="30"/>
        <v>-31.955797009779594</v>
      </c>
      <c r="M58" s="32">
        <f t="shared" si="30"/>
        <v>-35.525590350515401</v>
      </c>
      <c r="N58" s="32">
        <f t="shared" si="30"/>
        <v>-39.024174448565418</v>
      </c>
      <c r="O58" s="32">
        <f t="shared" si="30"/>
        <v>-42.429729358783817</v>
      </c>
      <c r="P58" s="32">
        <f t="shared" si="30"/>
        <v>-45.732286729196282</v>
      </c>
      <c r="Q58" s="32">
        <f t="shared" si="30"/>
        <v>-49.059072808254733</v>
      </c>
      <c r="R58" s="32">
        <f t="shared" si="30"/>
        <v>-52.270818173676162</v>
      </c>
      <c r="S58" s="32">
        <f t="shared" si="30"/>
        <v>-55.442643690236949</v>
      </c>
      <c r="T58" s="32">
        <f t="shared" si="30"/>
        <v>-58.67981543892158</v>
      </c>
      <c r="U58" s="32">
        <f t="shared" si="30"/>
        <v>-61.731094146093525</v>
      </c>
      <c r="V58" s="32">
        <f t="shared" si="30"/>
        <v>-64.561574546100502</v>
      </c>
      <c r="W58" s="32">
        <f t="shared" si="30"/>
        <v>-67.246395039916877</v>
      </c>
      <c r="X58" s="32">
        <f t="shared" si="30"/>
        <v>-69.899438915052855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-1.2204480949631114</v>
      </c>
      <c r="F59" s="32">
        <f t="shared" ref="F59:I59" si="31">IFERROR(((F45/$D45)-1)*100,0)</f>
        <v>-2.3761010733399424</v>
      </c>
      <c r="G59" s="32">
        <f t="shared" si="31"/>
        <v>-3.4760256175988546</v>
      </c>
      <c r="H59" s="32">
        <f t="shared" si="31"/>
        <v>-4.5324756255497478</v>
      </c>
      <c r="I59" s="32">
        <f t="shared" si="31"/>
        <v>-5.6405158940455058</v>
      </c>
      <c r="J59" s="32">
        <f t="shared" ref="J59:X59" si="32">IFERROR(((J45/$D45)-1)*100,0)</f>
        <v>-7.2346055617411249</v>
      </c>
      <c r="K59" s="32">
        <f t="shared" si="32"/>
        <v>-8.7731947545560356</v>
      </c>
      <c r="L59" s="32">
        <f t="shared" si="32"/>
        <v>-10.575793377004494</v>
      </c>
      <c r="M59" s="32">
        <f t="shared" si="32"/>
        <v>-12.360294464133471</v>
      </c>
      <c r="N59" s="32">
        <f t="shared" si="32"/>
        <v>-14.034258019482248</v>
      </c>
      <c r="O59" s="32">
        <f t="shared" si="32"/>
        <v>-15.517110611807938</v>
      </c>
      <c r="P59" s="32">
        <f t="shared" si="32"/>
        <v>-16.986673466728774</v>
      </c>
      <c r="Q59" s="32">
        <f t="shared" si="32"/>
        <v>-18.312757375628873</v>
      </c>
      <c r="R59" s="32">
        <f t="shared" si="32"/>
        <v>-19.610662862341933</v>
      </c>
      <c r="S59" s="32">
        <f t="shared" si="32"/>
        <v>-21.055620435539257</v>
      </c>
      <c r="T59" s="32">
        <f t="shared" si="32"/>
        <v>-22.798220414000681</v>
      </c>
      <c r="U59" s="32">
        <f t="shared" si="32"/>
        <v>-23.866037719283884</v>
      </c>
      <c r="V59" s="32">
        <f t="shared" si="32"/>
        <v>-24.451422401724432</v>
      </c>
      <c r="W59" s="32">
        <f t="shared" si="32"/>
        <v>-25.44970923303228</v>
      </c>
      <c r="X59" s="32">
        <f t="shared" si="32"/>
        <v>-26.256415512352216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-2.5225102287823931</v>
      </c>
      <c r="F60" s="32">
        <f t="shared" ref="F60:I60" si="33">IFERROR(((F46/$D46)-1)*100,0)</f>
        <v>-4.9326337744685311</v>
      </c>
      <c r="G60" s="32">
        <f t="shared" si="33"/>
        <v>-7.2425556801601125</v>
      </c>
      <c r="H60" s="32">
        <f t="shared" si="33"/>
        <v>-9.4669329254123635</v>
      </c>
      <c r="I60" s="32">
        <f t="shared" si="33"/>
        <v>-11.614854016831266</v>
      </c>
      <c r="J60" s="32">
        <f t="shared" ref="J60:X60" si="34">IFERROR(((J46/$D46)-1)*100,0)</f>
        <v>-13.694259021942068</v>
      </c>
      <c r="K60" s="32">
        <f t="shared" si="34"/>
        <v>-15.702230863504695</v>
      </c>
      <c r="L60" s="32">
        <f t="shared" si="34"/>
        <v>-17.625677572700994</v>
      </c>
      <c r="M60" s="32">
        <f t="shared" si="34"/>
        <v>-19.448306695851958</v>
      </c>
      <c r="N60" s="32">
        <f t="shared" si="34"/>
        <v>-21.163939688804945</v>
      </c>
      <c r="O60" s="32">
        <f t="shared" si="34"/>
        <v>-22.822529150154914</v>
      </c>
      <c r="P60" s="32">
        <f t="shared" si="34"/>
        <v>-24.38876442079987</v>
      </c>
      <c r="Q60" s="32">
        <f t="shared" si="34"/>
        <v>-25.889874861527996</v>
      </c>
      <c r="R60" s="32">
        <f t="shared" si="34"/>
        <v>-27.358218055244755</v>
      </c>
      <c r="S60" s="32">
        <f t="shared" si="34"/>
        <v>-28.814430068551957</v>
      </c>
      <c r="T60" s="32">
        <f t="shared" si="34"/>
        <v>-30.058214748732727</v>
      </c>
      <c r="U60" s="32">
        <f t="shared" si="34"/>
        <v>-31.292598536665018</v>
      </c>
      <c r="V60" s="32">
        <f t="shared" si="34"/>
        <v>-32.508817396315003</v>
      </c>
      <c r="W60" s="32">
        <f t="shared" si="34"/>
        <v>-33.694386013593203</v>
      </c>
      <c r="X60" s="32">
        <f t="shared" si="34"/>
        <v>-34.841065277353742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-4.5559457647397323</v>
      </c>
      <c r="F61" s="32">
        <f t="shared" ref="F61:I61" si="36">IFERROR(((F47/$D47)-1)*100,0)</f>
        <v>-8.9006209985404645</v>
      </c>
      <c r="G61" s="32">
        <f t="shared" si="36"/>
        <v>-13.125729078328286</v>
      </c>
      <c r="H61" s="32">
        <f t="shared" si="36"/>
        <v>-17.237183481313622</v>
      </c>
      <c r="I61" s="32">
        <f t="shared" si="36"/>
        <v>-21.148020998912852</v>
      </c>
      <c r="J61" s="32">
        <f t="shared" ref="J61:X61" si="37">IFERROR(((J47/$D47)-1)*100,0)</f>
        <v>-25.125437115072724</v>
      </c>
      <c r="K61" s="32">
        <f t="shared" si="37"/>
        <v>-29.101310825802361</v>
      </c>
      <c r="L61" s="32">
        <f t="shared" si="37"/>
        <v>-33.03859466852758</v>
      </c>
      <c r="M61" s="32">
        <f t="shared" si="37"/>
        <v>-36.73578894122037</v>
      </c>
      <c r="N61" s="32">
        <f t="shared" si="37"/>
        <v>-40.36330501652882</v>
      </c>
      <c r="O61" s="32">
        <f t="shared" si="37"/>
        <v>-43.901951182149332</v>
      </c>
      <c r="P61" s="32">
        <f t="shared" si="37"/>
        <v>-47.339190531424613</v>
      </c>
      <c r="Q61" s="32">
        <f t="shared" si="37"/>
        <v>-50.807261944169291</v>
      </c>
      <c r="R61" s="32">
        <f t="shared" si="37"/>
        <v>-54.147168815133128</v>
      </c>
      <c r="S61" s="32">
        <f t="shared" si="37"/>
        <v>-57.435832473881199</v>
      </c>
      <c r="T61" s="32">
        <f t="shared" si="37"/>
        <v>-60.80146214686777</v>
      </c>
      <c r="U61" s="32">
        <f t="shared" si="37"/>
        <v>-63.962533322351355</v>
      </c>
      <c r="V61" s="32">
        <f t="shared" si="37"/>
        <v>-66.886496330726928</v>
      </c>
      <c r="W61" s="32">
        <f t="shared" si="37"/>
        <v>-69.647895784255155</v>
      </c>
      <c r="X61" s="32">
        <f t="shared" si="37"/>
        <v>-72.35776183886891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-2.7589471098793172</v>
      </c>
      <c r="F62" s="32">
        <f t="shared" ref="F62:I62" si="38">IFERROR(((F48/$D48)-1)*100,0)</f>
        <v>-5.4067847932462438</v>
      </c>
      <c r="G62" s="32">
        <f t="shared" si="38"/>
        <v>-8.0348996676985251</v>
      </c>
      <c r="H62" s="32">
        <f t="shared" si="38"/>
        <v>-10.568640344481551</v>
      </c>
      <c r="I62" s="32">
        <f t="shared" si="38"/>
        <v>-13.108380675687869</v>
      </c>
      <c r="J62" s="32">
        <f t="shared" ref="J62:X62" si="39">IFERROR(((J48/$D48)-1)*100,0)</f>
        <v>-15.634506147051418</v>
      </c>
      <c r="K62" s="32">
        <f t="shared" si="39"/>
        <v>-18.143725380659191</v>
      </c>
      <c r="L62" s="32">
        <f t="shared" si="39"/>
        <v>-20.541159476594018</v>
      </c>
      <c r="M62" s="32">
        <f t="shared" si="39"/>
        <v>-22.767917534670879</v>
      </c>
      <c r="N62" s="32">
        <f t="shared" si="39"/>
        <v>-24.907326375042814</v>
      </c>
      <c r="O62" s="32">
        <f t="shared" si="39"/>
        <v>-26.90985974473794</v>
      </c>
      <c r="P62" s="32">
        <f t="shared" si="39"/>
        <v>-28.792626484324003</v>
      </c>
      <c r="Q62" s="32">
        <f t="shared" si="39"/>
        <v>-30.630010679517827</v>
      </c>
      <c r="R62" s="32">
        <f t="shared" si="39"/>
        <v>-32.490702946832542</v>
      </c>
      <c r="S62" s="32">
        <f t="shared" si="39"/>
        <v>-34.430844009383236</v>
      </c>
      <c r="T62" s="32">
        <f t="shared" si="39"/>
        <v>-36.313837872360644</v>
      </c>
      <c r="U62" s="32">
        <f t="shared" si="39"/>
        <v>-38.207706218024796</v>
      </c>
      <c r="V62" s="32">
        <f t="shared" si="39"/>
        <v>-40.052711555758236</v>
      </c>
      <c r="W62" s="32">
        <f t="shared" si="39"/>
        <v>-41.930251889041351</v>
      </c>
      <c r="X62" s="32">
        <f t="shared" si="39"/>
        <v>-43.984287650940068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2.2606531937533481</v>
      </c>
      <c r="F64" s="32">
        <f t="shared" ref="F64:I64" si="41">IFERROR(((F50/$D50)-1)*100,0)</f>
        <v>4.0346684323534054</v>
      </c>
      <c r="G64" s="32">
        <f t="shared" si="41"/>
        <v>4.1756883580821968</v>
      </c>
      <c r="H64" s="32">
        <f t="shared" si="41"/>
        <v>6.8783762732274933</v>
      </c>
      <c r="I64" s="32">
        <f t="shared" si="41"/>
        <v>-1.4315805948699523</v>
      </c>
      <c r="J64" s="32">
        <f t="shared" ref="J64:X64" si="42">IFERROR(((J50/$D50)-1)*100,0)</f>
        <v>1.8969533341390843</v>
      </c>
      <c r="K64" s="32">
        <f t="shared" si="42"/>
        <v>6.9928941207405115</v>
      </c>
      <c r="L64" s="32">
        <f t="shared" si="42"/>
        <v>10.567125582774306</v>
      </c>
      <c r="M64" s="32">
        <f t="shared" si="42"/>
        <v>12.96049743376766</v>
      </c>
      <c r="N64" s="32">
        <f t="shared" si="42"/>
        <v>18.664040567032792</v>
      </c>
      <c r="O64" s="32">
        <f t="shared" si="42"/>
        <v>17.021307525943175</v>
      </c>
      <c r="P64" s="32">
        <f t="shared" si="42"/>
        <v>16.425678925233743</v>
      </c>
      <c r="Q64" s="32">
        <f t="shared" si="42"/>
        <v>16.603248181354257</v>
      </c>
      <c r="R64" s="32">
        <f t="shared" si="42"/>
        <v>19.879299829143427</v>
      </c>
      <c r="S64" s="32">
        <f t="shared" si="42"/>
        <v>22.285244653441282</v>
      </c>
      <c r="T64" s="32">
        <f t="shared" si="42"/>
        <v>26.861242407995679</v>
      </c>
      <c r="U64" s="32">
        <f t="shared" si="42"/>
        <v>29.46476411844823</v>
      </c>
      <c r="V64" s="32">
        <f t="shared" si="42"/>
        <v>29.375437890012979</v>
      </c>
      <c r="W64" s="32">
        <f t="shared" si="42"/>
        <v>19.723967526571574</v>
      </c>
      <c r="X64" s="32">
        <f t="shared" si="42"/>
        <v>25.144790953897079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26.900862664425738</v>
      </c>
      <c r="D67" s="30">
        <f>(D8/D7)*100</f>
        <v>24.024078312199272</v>
      </c>
      <c r="E67" s="30">
        <f t="shared" ref="E67:X67" si="43">(E8/E7)*100</f>
        <v>24.720627750793223</v>
      </c>
      <c r="F67" s="30">
        <f t="shared" si="43"/>
        <v>24.923062053063809</v>
      </c>
      <c r="G67" s="30">
        <f t="shared" si="43"/>
        <v>25.043078306195788</v>
      </c>
      <c r="H67" s="30">
        <f t="shared" si="43"/>
        <v>25.309110605045042</v>
      </c>
      <c r="I67" s="30">
        <f t="shared" si="43"/>
        <v>25.135622153413532</v>
      </c>
      <c r="J67" s="30">
        <f t="shared" si="43"/>
        <v>25.0869062717004</v>
      </c>
      <c r="K67" s="30">
        <f t="shared" si="43"/>
        <v>25.112088846871927</v>
      </c>
      <c r="L67" s="30">
        <f t="shared" si="43"/>
        <v>25.432563083767647</v>
      </c>
      <c r="M67" s="30">
        <f t="shared" si="43"/>
        <v>26.374222354866166</v>
      </c>
      <c r="N67" s="30">
        <f t="shared" si="43"/>
        <v>26.895374466722437</v>
      </c>
      <c r="O67" s="30">
        <f t="shared" si="43"/>
        <v>27.189014479128616</v>
      </c>
      <c r="P67" s="30">
        <f t="shared" si="43"/>
        <v>27.372150327452548</v>
      </c>
      <c r="Q67" s="30">
        <f t="shared" si="43"/>
        <v>27.6173181304381</v>
      </c>
      <c r="R67" s="30">
        <f t="shared" si="43"/>
        <v>27.757322803537633</v>
      </c>
      <c r="S67" s="30">
        <f t="shared" si="43"/>
        <v>28.087465405798202</v>
      </c>
      <c r="T67" s="30">
        <f t="shared" si="43"/>
        <v>29.026317238552391</v>
      </c>
      <c r="U67" s="30">
        <f t="shared" si="43"/>
        <v>29.460344294050838</v>
      </c>
      <c r="V67" s="30">
        <f t="shared" si="43"/>
        <v>29.875688462677015</v>
      </c>
      <c r="W67" s="30">
        <f t="shared" si="43"/>
        <v>30.194809892972817</v>
      </c>
      <c r="X67" s="30">
        <f t="shared" si="43"/>
        <v>30.280950713693016</v>
      </c>
    </row>
    <row r="68" spans="1:24" ht="15.75">
      <c r="B68" s="20" t="s">
        <v>38</v>
      </c>
      <c r="C68" s="31">
        <f t="shared" ref="C68:C69" si="44">AVERAGE(D68:X68)</f>
        <v>59.957498490739987</v>
      </c>
      <c r="D68" s="30">
        <f>(D9/D7)*100</f>
        <v>58.364750394927491</v>
      </c>
      <c r="E68" s="30">
        <f t="shared" ref="E68:X68" si="45">(E9/E7)*100</f>
        <v>57.84253270820615</v>
      </c>
      <c r="F68" s="30">
        <f t="shared" si="45"/>
        <v>58.247853348969933</v>
      </c>
      <c r="G68" s="30">
        <f t="shared" si="45"/>
        <v>58.692885021806262</v>
      </c>
      <c r="H68" s="30">
        <f t="shared" si="45"/>
        <v>58.937790544428523</v>
      </c>
      <c r="I68" s="30">
        <f t="shared" si="45"/>
        <v>59.508891271980268</v>
      </c>
      <c r="J68" s="30">
        <f t="shared" si="45"/>
        <v>60.036242204340809</v>
      </c>
      <c r="K68" s="30">
        <f t="shared" si="45"/>
        <v>60.597173520696614</v>
      </c>
      <c r="L68" s="30">
        <f t="shared" si="45"/>
        <v>60.774842793168624</v>
      </c>
      <c r="M68" s="30">
        <f t="shared" si="45"/>
        <v>60.03865075764022</v>
      </c>
      <c r="N68" s="30">
        <f t="shared" si="45"/>
        <v>60.018326545730162</v>
      </c>
      <c r="O68" s="30">
        <f t="shared" si="45"/>
        <v>60.214190915055397</v>
      </c>
      <c r="P68" s="30">
        <f t="shared" si="45"/>
        <v>60.521954324902353</v>
      </c>
      <c r="Q68" s="30">
        <f t="shared" si="45"/>
        <v>60.698101894878945</v>
      </c>
      <c r="R68" s="30">
        <f t="shared" si="45"/>
        <v>61.045009195279121</v>
      </c>
      <c r="S68" s="30">
        <f t="shared" si="45"/>
        <v>61.151567238683114</v>
      </c>
      <c r="T68" s="30">
        <f t="shared" si="45"/>
        <v>60.476096648900345</v>
      </c>
      <c r="U68" s="30">
        <f t="shared" si="45"/>
        <v>60.454309518090966</v>
      </c>
      <c r="V68" s="30">
        <f t="shared" si="45"/>
        <v>60.416881563382461</v>
      </c>
      <c r="W68" s="30">
        <f t="shared" si="45"/>
        <v>60.402216605392042</v>
      </c>
      <c r="X68" s="30">
        <f t="shared" si="45"/>
        <v>60.667201289079728</v>
      </c>
    </row>
    <row r="69" spans="1:24" ht="15.75">
      <c r="B69" s="20" t="s">
        <v>10</v>
      </c>
      <c r="C69" s="31">
        <f t="shared" si="44"/>
        <v>13.141638844834286</v>
      </c>
      <c r="D69" s="30">
        <f t="shared" ref="D69:X69" si="46">(D10/D7)*100</f>
        <v>17.611171292873244</v>
      </c>
      <c r="E69" s="30">
        <f t="shared" si="46"/>
        <v>17.436839541000644</v>
      </c>
      <c r="F69" s="30">
        <f t="shared" si="46"/>
        <v>16.829084597966251</v>
      </c>
      <c r="G69" s="30">
        <f t="shared" si="46"/>
        <v>16.26403667199795</v>
      </c>
      <c r="H69" s="30">
        <f t="shared" si="46"/>
        <v>15.753098850526429</v>
      </c>
      <c r="I69" s="30">
        <f t="shared" si="46"/>
        <v>15.355486574606186</v>
      </c>
      <c r="J69" s="30">
        <f t="shared" si="46"/>
        <v>14.876851523958798</v>
      </c>
      <c r="K69" s="30">
        <f t="shared" si="46"/>
        <v>14.290737632431455</v>
      </c>
      <c r="L69" s="30">
        <f t="shared" si="46"/>
        <v>13.792594123063736</v>
      </c>
      <c r="M69" s="30">
        <f t="shared" si="46"/>
        <v>13.587126887493618</v>
      </c>
      <c r="N69" s="30">
        <f t="shared" si="46"/>
        <v>13.086298987547401</v>
      </c>
      <c r="O69" s="30">
        <f t="shared" si="46"/>
        <v>12.596794605815992</v>
      </c>
      <c r="P69" s="30">
        <f t="shared" si="46"/>
        <v>12.105895347645088</v>
      </c>
      <c r="Q69" s="30">
        <f t="shared" si="46"/>
        <v>11.684579974682942</v>
      </c>
      <c r="R69" s="30">
        <f t="shared" si="46"/>
        <v>11.197668001183242</v>
      </c>
      <c r="S69" s="30">
        <f t="shared" si="46"/>
        <v>10.760967355518684</v>
      </c>
      <c r="T69" s="30">
        <f t="shared" si="46"/>
        <v>10.497586112547257</v>
      </c>
      <c r="U69" s="30">
        <f t="shared" si="46"/>
        <v>10.085346187858187</v>
      </c>
      <c r="V69" s="30">
        <f t="shared" si="46"/>
        <v>9.7074299739405259</v>
      </c>
      <c r="W69" s="30">
        <f t="shared" si="46"/>
        <v>9.4029735016351363</v>
      </c>
      <c r="X69" s="30">
        <f t="shared" si="46"/>
        <v>9.0518479972272612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50.584235269258976</v>
      </c>
      <c r="D72" s="30">
        <f>(D13/D$10)*100</f>
        <v>45.993538077570626</v>
      </c>
      <c r="E72" s="30">
        <f t="shared" ref="E72:X72" si="47">(E13/E$10)*100</f>
        <v>46.517021139925838</v>
      </c>
      <c r="F72" s="30">
        <f t="shared" si="47"/>
        <v>47.043036946586575</v>
      </c>
      <c r="G72" s="30">
        <f t="shared" si="47"/>
        <v>47.579731243865872</v>
      </c>
      <c r="H72" s="30">
        <f t="shared" si="47"/>
        <v>48.125574051813537</v>
      </c>
      <c r="I72" s="30">
        <f t="shared" si="47"/>
        <v>48.647932968765772</v>
      </c>
      <c r="J72" s="30">
        <f t="shared" si="47"/>
        <v>49.058826430521393</v>
      </c>
      <c r="K72" s="30">
        <f t="shared" si="47"/>
        <v>49.49285464317515</v>
      </c>
      <c r="L72" s="30">
        <f t="shared" si="47"/>
        <v>49.853838036173222</v>
      </c>
      <c r="M72" s="30">
        <f t="shared" si="47"/>
        <v>50.188284078110478</v>
      </c>
      <c r="N72" s="30">
        <f t="shared" si="47"/>
        <v>50.541276070772945</v>
      </c>
      <c r="O72" s="30">
        <f t="shared" si="47"/>
        <v>50.944371484543581</v>
      </c>
      <c r="P72" s="30">
        <f t="shared" si="47"/>
        <v>51.336653327167411</v>
      </c>
      <c r="Q72" s="30">
        <f t="shared" si="47"/>
        <v>51.782158651571322</v>
      </c>
      <c r="R72" s="30">
        <f t="shared" si="47"/>
        <v>52.233030420582196</v>
      </c>
      <c r="S72" s="30">
        <f t="shared" si="47"/>
        <v>52.651007769476152</v>
      </c>
      <c r="T72" s="30">
        <f t="shared" si="47"/>
        <v>52.952936273304005</v>
      </c>
      <c r="U72" s="30">
        <f t="shared" si="47"/>
        <v>53.45858707394364</v>
      </c>
      <c r="V72" s="30">
        <f t="shared" si="47"/>
        <v>54.102461237711367</v>
      </c>
      <c r="W72" s="30">
        <f t="shared" si="47"/>
        <v>54.599438624896138</v>
      </c>
      <c r="X72" s="30">
        <f t="shared" si="47"/>
        <v>55.166382103961453</v>
      </c>
    </row>
    <row r="73" spans="1:24" ht="15.75">
      <c r="A73" s="36"/>
      <c r="B73" s="10" t="s">
        <v>11</v>
      </c>
      <c r="C73" s="31">
        <f>AVERAGE(D73:X73)</f>
        <v>32.768472990865199</v>
      </c>
      <c r="D73" s="30">
        <f>(D16/D$10)*100</f>
        <v>32.255536005929272</v>
      </c>
      <c r="E73" s="30">
        <f t="shared" ref="E73:X73" si="48">(E16/E$10)*100</f>
        <v>32.192642337131531</v>
      </c>
      <c r="F73" s="30">
        <f t="shared" si="48"/>
        <v>32.127586994026551</v>
      </c>
      <c r="G73" s="30">
        <f>(G16/G$10)*100</f>
        <v>32.065868495480245</v>
      </c>
      <c r="H73" s="30">
        <f t="shared" si="48"/>
        <v>32.006260801528477</v>
      </c>
      <c r="I73" s="30">
        <f t="shared" si="48"/>
        <v>31.95696755629379</v>
      </c>
      <c r="J73" s="30">
        <f t="shared" si="48"/>
        <v>32.009455671667418</v>
      </c>
      <c r="K73" s="30">
        <f t="shared" si="48"/>
        <v>32.073293840873113</v>
      </c>
      <c r="L73" s="30">
        <f t="shared" si="48"/>
        <v>32.206445937306825</v>
      </c>
      <c r="M73" s="30">
        <f t="shared" si="48"/>
        <v>32.350690601000736</v>
      </c>
      <c r="N73" s="30">
        <f t="shared" si="48"/>
        <v>32.505222555968274</v>
      </c>
      <c r="O73" s="30">
        <f t="shared" si="48"/>
        <v>32.638142652045353</v>
      </c>
      <c r="P73" s="30">
        <f t="shared" si="48"/>
        <v>32.792423563354525</v>
      </c>
      <c r="Q73" s="30">
        <f t="shared" si="48"/>
        <v>32.946622891701125</v>
      </c>
      <c r="R73" s="30">
        <f t="shared" si="48"/>
        <v>33.100969085499266</v>
      </c>
      <c r="S73" s="30">
        <f t="shared" si="48"/>
        <v>33.295449529993562</v>
      </c>
      <c r="T73" s="30">
        <f t="shared" si="48"/>
        <v>33.643943345243137</v>
      </c>
      <c r="U73" s="30">
        <f t="shared" si="48"/>
        <v>33.833740274101899</v>
      </c>
      <c r="V73" s="30">
        <f t="shared" si="48"/>
        <v>33.895747248066762</v>
      </c>
      <c r="W73" s="30">
        <f t="shared" si="48"/>
        <v>34.056230824154134</v>
      </c>
      <c r="X73" s="30">
        <f t="shared" si="48"/>
        <v>34.184692596803458</v>
      </c>
    </row>
    <row r="74" spans="1:24" ht="15.75">
      <c r="A74" s="36"/>
      <c r="B74" s="10" t="s">
        <v>12</v>
      </c>
      <c r="C74" s="31">
        <f>AVERAGE(D74:X74)</f>
        <v>14.835862557754435</v>
      </c>
      <c r="D74" s="30">
        <f>(D19/D$10)*100</f>
        <v>19.866391106254504</v>
      </c>
      <c r="E74" s="30">
        <f t="shared" ref="E74:X74" si="49">(E19/E$10)*100</f>
        <v>19.414038412692445</v>
      </c>
      <c r="F74" s="30">
        <f t="shared" si="49"/>
        <v>18.961678574018507</v>
      </c>
      <c r="G74" s="30">
        <f t="shared" si="49"/>
        <v>18.496950044143638</v>
      </c>
      <c r="H74" s="30">
        <f t="shared" si="49"/>
        <v>18.020950172681914</v>
      </c>
      <c r="I74" s="30">
        <f t="shared" si="49"/>
        <v>17.559558558810561</v>
      </c>
      <c r="J74" s="30">
        <f t="shared" si="49"/>
        <v>17.103603549726856</v>
      </c>
      <c r="K74" s="30">
        <f t="shared" si="49"/>
        <v>16.61423714655346</v>
      </c>
      <c r="L74" s="30">
        <f t="shared" si="49"/>
        <v>16.124647312930477</v>
      </c>
      <c r="M74" s="30">
        <f t="shared" si="49"/>
        <v>15.64882364456327</v>
      </c>
      <c r="N74" s="30">
        <f t="shared" si="49"/>
        <v>15.14455497205879</v>
      </c>
      <c r="O74" s="30">
        <f t="shared" si="49"/>
        <v>14.611586312834183</v>
      </c>
      <c r="P74" s="30">
        <f t="shared" si="49"/>
        <v>14.066609404996788</v>
      </c>
      <c r="Q74" s="30">
        <f t="shared" si="49"/>
        <v>13.469425492186179</v>
      </c>
      <c r="R74" s="30">
        <f t="shared" si="49"/>
        <v>12.86871236351725</v>
      </c>
      <c r="S74" s="30">
        <f t="shared" si="49"/>
        <v>12.261730825390593</v>
      </c>
      <c r="T74" s="30">
        <f t="shared" si="49"/>
        <v>11.613276471107461</v>
      </c>
      <c r="U74" s="30">
        <f t="shared" si="49"/>
        <v>10.929881644545492</v>
      </c>
      <c r="V74" s="30">
        <f t="shared" si="49"/>
        <v>10.242784306560974</v>
      </c>
      <c r="W74" s="30">
        <f t="shared" si="49"/>
        <v>9.6017369186316905</v>
      </c>
      <c r="X74" s="30">
        <f t="shared" si="49"/>
        <v>8.9319364786381232</v>
      </c>
    </row>
    <row r="75" spans="1:24" ht="15.75">
      <c r="A75" s="36"/>
      <c r="B75" s="10" t="s">
        <v>16</v>
      </c>
      <c r="C75" s="31">
        <f>AVERAGE(D75:X75)</f>
        <v>1.8114291821213679</v>
      </c>
      <c r="D75" s="35">
        <f>(D23/D$10)*100</f>
        <v>1.8845348102456048</v>
      </c>
      <c r="E75" s="35">
        <f t="shared" ref="E75:X75" si="50">(E23/E$10)*100</f>
        <v>1.8762981102501832</v>
      </c>
      <c r="F75" s="35">
        <f t="shared" si="50"/>
        <v>1.8676974853683599</v>
      </c>
      <c r="G75" s="35">
        <f t="shared" si="50"/>
        <v>1.85745021651024</v>
      </c>
      <c r="H75" s="35">
        <f t="shared" si="50"/>
        <v>1.8472149739760795</v>
      </c>
      <c r="I75" s="35">
        <f t="shared" si="50"/>
        <v>1.835540916129871</v>
      </c>
      <c r="J75" s="35">
        <f t="shared" si="50"/>
        <v>1.8281143480843483</v>
      </c>
      <c r="K75" s="35">
        <f t="shared" si="50"/>
        <v>1.8196143693982787</v>
      </c>
      <c r="L75" s="35">
        <f t="shared" si="50"/>
        <v>1.815068713589475</v>
      </c>
      <c r="M75" s="35">
        <f t="shared" si="50"/>
        <v>1.8122016763255051</v>
      </c>
      <c r="N75" s="35">
        <f t="shared" si="50"/>
        <v>1.8089464011999739</v>
      </c>
      <c r="O75" s="35">
        <f t="shared" si="50"/>
        <v>1.8058995505768876</v>
      </c>
      <c r="P75" s="35">
        <f t="shared" si="50"/>
        <v>1.8043137044812738</v>
      </c>
      <c r="Q75" s="35">
        <f t="shared" si="50"/>
        <v>1.8017929645413766</v>
      </c>
      <c r="R75" s="35">
        <f t="shared" si="50"/>
        <v>1.7972881304012942</v>
      </c>
      <c r="S75" s="35">
        <f t="shared" si="50"/>
        <v>1.7918118751396834</v>
      </c>
      <c r="T75" s="35">
        <f t="shared" si="50"/>
        <v>1.7898439103453914</v>
      </c>
      <c r="U75" s="35">
        <f t="shared" si="50"/>
        <v>1.7777910074089784</v>
      </c>
      <c r="V75" s="35">
        <f t="shared" si="50"/>
        <v>1.7590072076609085</v>
      </c>
      <c r="W75" s="35">
        <f t="shared" si="50"/>
        <v>1.7425936323180211</v>
      </c>
      <c r="X75" s="35">
        <f t="shared" si="50"/>
        <v>1.7169888205969885</v>
      </c>
    </row>
    <row r="76" spans="1:24">
      <c r="C76" s="31"/>
    </row>
    <row r="147" spans="4:24">
      <c r="D147">
        <v>91276339632.146927</v>
      </c>
      <c r="E147">
        <v>101310674017.03641</v>
      </c>
      <c r="F147">
        <v>112291650983.6559</v>
      </c>
      <c r="G147">
        <v>109452923008.8134</v>
      </c>
      <c r="H147">
        <v>118637007612.4361</v>
      </c>
      <c r="I147">
        <v>84228956937.303452</v>
      </c>
      <c r="J147">
        <v>98037789313.854156</v>
      </c>
      <c r="K147">
        <v>118661495409.18491</v>
      </c>
      <c r="L147">
        <v>130861209307.26981</v>
      </c>
      <c r="M147">
        <v>140948849442.15869</v>
      </c>
      <c r="N147">
        <v>156957339271.65302</v>
      </c>
      <c r="O147">
        <v>148108567422.79291</v>
      </c>
      <c r="P147">
        <v>147163013834.37</v>
      </c>
      <c r="Q147">
        <v>147706092418.03049</v>
      </c>
      <c r="R147">
        <v>159544203685.94571</v>
      </c>
      <c r="S147">
        <v>171438573363.19641</v>
      </c>
      <c r="T147">
        <v>188381541726.29041</v>
      </c>
      <c r="U147">
        <v>201458679943.29721</v>
      </c>
      <c r="V147">
        <v>213301436400.974</v>
      </c>
      <c r="W147">
        <v>189265985856.90921</v>
      </c>
      <c r="X147">
        <v>193752929487.349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Wealth_MEX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2014-12-03T13:24:33Z</dcterms:modified>
</cp:coreProperties>
</file>