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NE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D72" l="1"/>
  <c r="E55"/>
  <c r="I55"/>
  <c r="M55"/>
  <c r="Q55"/>
  <c r="D12"/>
  <c r="D11"/>
  <c r="D10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<sst xmlns="http://schemas.openxmlformats.org/spreadsheetml/2006/main" count="95" uniqueCount="65">
  <si>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</si>
  <si>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</si>
  <si>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</si>
  <si>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</si>
  <si>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</si>
  <si>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</si>
  <si>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</si>
  <si>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</si>
  <si>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</si>
  <si>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</si>
  <si>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</si>
  <si>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</si>
  <si>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</si>
  <si>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</si>
  <si>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</si>
  <si>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</si>
  <si>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</si>
  <si>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</si>
  <si>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</si>
  <si>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</si>
  <si>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</si>
  <si>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</si>
  <si>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</si>
  <si>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</si>
  <si>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</si>
  <si>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</si>
  <si>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</si>
  <si>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</si>
  <si>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</si>
  <si>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</si>
  <si>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</si>
  <si>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</si>
  <si>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</si>
  <si>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</si>
  <si>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</si>
  <si>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</si>
  <si>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</si>
  <si>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</si>
  <si>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</si>
  <si>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</si>
  <si>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</si>
  <si>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</si>
  <si>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</si>
  <si>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</si>
  <si>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</si>
  <si>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</si>
  <si>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</si>
  <si>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</si>
  <si>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</si>
  <si>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</si>
  <si>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</si>
  <si>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</si>
  <si>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</si>
  <si>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</si>
  <si>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</si>
  <si>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</si>
  <si>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</si>
  <si>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</si>
  <si>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</si>
  <si>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</si>
  <si>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</si>
  <si>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</si>
  <si>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</si>
  <si>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Niger</t>
  </si>
  <si>
    <t>NER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</si>
</sst>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Wealth_NER!$B$54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Wealth_NER!$D$52:$X$52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-4.462957219691166</c:v>
                </c:pt>
                <c:pt idx="2">
                  <c:v>-8.8783956920834406</c:v>
                </c:pt>
                <c:pt idx="3">
                  <c:v>-12.897886781125544</c:v>
                </c:pt>
                <c:pt idx="4">
                  <c:v>-16.24936752878472</c:v>
                </c:pt>
                <c:pt idx="5">
                  <c:v>-19.728029551259961</c:v>
                </c:pt>
                <c:pt idx="6">
                  <c:v>-22.951940427316952</c:v>
                </c:pt>
                <c:pt idx="7">
                  <c:v>-25.949830981781151</c:v>
                </c:pt>
                <c:pt idx="8">
                  <c:v>-28.555557273705425</c:v>
                </c:pt>
                <c:pt idx="9">
                  <c:v>-31.392095660917185</c:v>
                </c:pt>
                <c:pt idx="10">
                  <c:v>-33.857873006315465</c:v>
                </c:pt>
                <c:pt idx="11">
                  <c:v>-35.660637330746013</c:v>
                </c:pt>
                <c:pt idx="12">
                  <c:v>-37.182141378731757</c:v>
                </c:pt>
                <c:pt idx="13">
                  <c:v>-38.883559686503752</c:v>
                </c:pt>
                <c:pt idx="14">
                  <c:v>-40.379111435914353</c:v>
                </c:pt>
                <c:pt idx="15">
                  <c:v>-40.970649168004037</c:v>
                </c:pt>
                <c:pt idx="16">
                  <c:v>-41.388444625183674</c:v>
                </c:pt>
                <c:pt idx="17">
                  <c:v>-41.763824862282583</c:v>
                </c:pt>
                <c:pt idx="18">
                  <c:v>-41.502555479698621</c:v>
                </c:pt>
                <c:pt idx="19">
                  <c:v>-41.188462042434004</c:v>
                </c:pt>
                <c:pt idx="20" formatCode="_(* #,##0.0000_);_(* \(#,##0.0000\);_(* &quot;-&quot;??_);_(@_)">
                  <c:v>-39.602653555337952</c:v>
                </c:pt>
              </c:numCache>
            </c:numRef>
          </c:val>
        </c:ser>
        <c:ser>
          <c:idx val="1"/>
          <c:order val="1"/>
          <c:tx>
            <c:strRef>
              <c:f>Wealth_NER!$B$55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Wealth_NER!$D$52:$X$52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0.54827112443411874</c:v>
                </c:pt>
                <c:pt idx="2">
                  <c:v>1.3083458281982097</c:v>
                </c:pt>
                <c:pt idx="3">
                  <c:v>2.1790439521972349</c:v>
                </c:pt>
                <c:pt idx="4">
                  <c:v>3.0598586198430144</c:v>
                </c:pt>
                <c:pt idx="5">
                  <c:v>3.8493752782450041</c:v>
                </c:pt>
                <c:pt idx="6">
                  <c:v>4.3468641920188844</c:v>
                </c:pt>
                <c:pt idx="7">
                  <c:v>5.0432486913544849</c:v>
                </c:pt>
                <c:pt idx="8">
                  <c:v>5.8452584728769796</c:v>
                </c:pt>
                <c:pt idx="9">
                  <c:v>6.6537408896072181</c:v>
                </c:pt>
                <c:pt idx="10">
                  <c:v>7.3704498958967468</c:v>
                </c:pt>
                <c:pt idx="11">
                  <c:v>7.9555052979108032</c:v>
                </c:pt>
                <c:pt idx="12">
                  <c:v>8.6232985034406351</c:v>
                </c:pt>
                <c:pt idx="13">
                  <c:v>9.3378690657537575</c:v>
                </c:pt>
                <c:pt idx="14">
                  <c:v>5.2944496732713953</c:v>
                </c:pt>
                <c:pt idx="15">
                  <c:v>5.8949004315668851</c:v>
                </c:pt>
                <c:pt idx="16">
                  <c:v>6.4657684471648436</c:v>
                </c:pt>
                <c:pt idx="17">
                  <c:v>7.1353082881651098</c:v>
                </c:pt>
                <c:pt idx="18">
                  <c:v>7.8689279014515723</c:v>
                </c:pt>
                <c:pt idx="19">
                  <c:v>8.6353043865384116</c:v>
                </c:pt>
                <c:pt idx="20">
                  <c:v>9.3961389866814358</c:v>
                </c:pt>
              </c:numCache>
            </c:numRef>
          </c:val>
        </c:ser>
        <c:ser>
          <c:idx val="2"/>
          <c:order val="2"/>
          <c:tx>
            <c:strRef>
              <c:f>Wealth_NER!$B$56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Wealth_NER!$D$52:$X$52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-5.1790775375966653</c:v>
                </c:pt>
                <c:pt idx="2">
                  <c:v>-10.288238546087047</c:v>
                </c:pt>
                <c:pt idx="3">
                  <c:v>-15.624709836637274</c:v>
                </c:pt>
                <c:pt idx="4">
                  <c:v>-20.754350271982414</c:v>
                </c:pt>
                <c:pt idx="5">
                  <c:v>-25.259274687941591</c:v>
                </c:pt>
                <c:pt idx="6">
                  <c:v>-29.974569170588449</c:v>
                </c:pt>
                <c:pt idx="7">
                  <c:v>-34.479687266710876</c:v>
                </c:pt>
                <c:pt idx="8">
                  <c:v>-38.770286087944385</c:v>
                </c:pt>
                <c:pt idx="9">
                  <c:v>-42.48806222202235</c:v>
                </c:pt>
                <c:pt idx="10">
                  <c:v>-46.360169213848145</c:v>
                </c:pt>
                <c:pt idx="11">
                  <c:v>-48.470502704994146</c:v>
                </c:pt>
                <c:pt idx="12">
                  <c:v>-50.815432429251175</c:v>
                </c:pt>
                <c:pt idx="13">
                  <c:v>-52.933392262986366</c:v>
                </c:pt>
                <c:pt idx="14">
                  <c:v>-55.078549375754285</c:v>
                </c:pt>
                <c:pt idx="15">
                  <c:v>-55.859428322503511</c:v>
                </c:pt>
                <c:pt idx="16">
                  <c:v>-57.899676910147669</c:v>
                </c:pt>
                <c:pt idx="17">
                  <c:v>-59.651635259153913</c:v>
                </c:pt>
                <c:pt idx="18">
                  <c:v>-61.542589961978592</c:v>
                </c:pt>
                <c:pt idx="19">
                  <c:v>-63.351329138499459</c:v>
                </c:pt>
                <c:pt idx="20">
                  <c:v>-65.077460366059952</c:v>
                </c:pt>
              </c:numCache>
            </c:numRef>
          </c:val>
        </c:ser>
        <c:ser>
          <c:idx val="4"/>
          <c:order val="3"/>
          <c:tx>
            <c:strRef>
              <c:f>Wealth_NER!$B$53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Wealth_NER!$D$52:$X$52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-1.923543259522098</c:v>
                </c:pt>
                <c:pt idx="2">
                  <c:v>-3.7054717842474938</c:v>
                </c:pt>
                <c:pt idx="3">
                  <c:v>-5.3930271669843428</c:v>
                </c:pt>
                <c:pt idx="4">
                  <c:v>-6.8772134976782802</c:v>
                </c:pt>
                <c:pt idx="5">
                  <c:v>-8.2914244032435853</c:v>
                </c:pt>
                <c:pt idx="6">
                  <c:v>-9.8563964619705509</c:v>
                </c:pt>
                <c:pt idx="7">
                  <c:v>-11.213755681137394</c:v>
                </c:pt>
                <c:pt idx="8">
                  <c:v>-12.375831553545403</c:v>
                </c:pt>
                <c:pt idx="9">
                  <c:v>-13.450467817716627</c:v>
                </c:pt>
                <c:pt idx="10">
                  <c:v>-14.528496785298683</c:v>
                </c:pt>
                <c:pt idx="11">
                  <c:v>-15.113288604089202</c:v>
                </c:pt>
                <c:pt idx="12">
                  <c:v>-15.646084248597447</c:v>
                </c:pt>
                <c:pt idx="13">
                  <c:v>-16.14006663586207</c:v>
                </c:pt>
                <c:pt idx="14">
                  <c:v>-19.166393114188374</c:v>
                </c:pt>
                <c:pt idx="15">
                  <c:v>-19.158389317467726</c:v>
                </c:pt>
                <c:pt idx="16">
                  <c:v>-19.425357348082983</c:v>
                </c:pt>
                <c:pt idx="17">
                  <c:v>-19.561372957542211</c:v>
                </c:pt>
                <c:pt idx="18">
                  <c:v>-19.553605117378957</c:v>
                </c:pt>
                <c:pt idx="19">
                  <c:v>-19.496911504119176</c:v>
                </c:pt>
                <c:pt idx="20">
                  <c:v>-19.140022055538697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Wealth_NER!$D$64:$X$64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-2.7362498160838689</c:v>
                </c:pt>
                <c:pt idx="2">
                  <c:v>-5.628595676821524</c:v>
                </c:pt>
                <c:pt idx="3">
                  <c:v>-7.8448908632823837</c:v>
                </c:pt>
                <c:pt idx="4">
                  <c:v>-8.5067963804344675</c:v>
                </c:pt>
                <c:pt idx="5">
                  <c:v>-8.6618037293383914</c:v>
                </c:pt>
                <c:pt idx="6">
                  <c:v>-7.2597872214094643</c:v>
                </c:pt>
                <c:pt idx="7">
                  <c:v>-9.984042086055922</c:v>
                </c:pt>
                <c:pt idx="8">
                  <c:v>-2.026300463059616</c:v>
                </c:pt>
                <c:pt idx="9">
                  <c:v>-4.4520026635140653</c:v>
                </c:pt>
                <c:pt idx="10">
                  <c:v>-10.109509438116538</c:v>
                </c:pt>
                <c:pt idx="11">
                  <c:v>-6.6482667776221582</c:v>
                </c:pt>
                <c:pt idx="12">
                  <c:v>-5.0639177333565151</c:v>
                </c:pt>
                <c:pt idx="13">
                  <c:v>-5.1751344452656056</c:v>
                </c:pt>
                <c:pt idx="14">
                  <c:v>-9.1668733162479139</c:v>
                </c:pt>
                <c:pt idx="15">
                  <c:v>-5.7823142468600652</c:v>
                </c:pt>
                <c:pt idx="16">
                  <c:v>-3.792300968226614</c:v>
                </c:pt>
                <c:pt idx="17">
                  <c:v>-4.2199133798980988</c:v>
                </c:pt>
                <c:pt idx="18">
                  <c:v>1.2996649696820795</c:v>
                </c:pt>
                <c:pt idx="19">
                  <c:v>-3.1191844744797526</c:v>
                </c:pt>
                <c:pt idx="20">
                  <c:v>0.49312297115817749</c:v>
                </c:pt>
              </c:numCache>
            </c:numRef>
          </c:val>
        </c:ser>
        <c:marker val="1"/>
        <c:axId val="79375360"/>
        <c:axId val="79389440"/>
      </c:lineChart>
      <c:catAx>
        <c:axId val="7937536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389440"/>
        <c:crosses val="autoZero"/>
        <c:auto val="1"/>
        <c:lblAlgn val="ctr"/>
        <c:lblOffset val="100"/>
      </c:catAx>
      <c:valAx>
        <c:axId val="793894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375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Wealth_NER!$B$40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Wealth_NER!$D$38:$X$38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Wealth_NER!$D$40:$X$40</c:f>
              <c:numCache>
                <c:formatCode>_(* #,##0_);_(* \(#,##0\);_(* "-"??_);_(@_)</c:formatCode>
                <c:ptCount val="21"/>
                <c:pt idx="0">
                  <c:v>1491.6816887350121</c:v>
                </c:pt>
                <c:pt idx="1">
                  <c:v>1425.1085731128019</c:v>
                </c:pt>
                <c:pt idx="2">
                  <c:v>1359.2442859427654</c:v>
                </c:pt>
                <c:pt idx="3">
                  <c:v>1299.2862733871887</c:v>
                </c:pt>
                <c:pt idx="4">
                  <c:v>1249.2928487728775</c:v>
                </c:pt>
                <c:pt idx="5">
                  <c:v>1197.4022843706352</c:v>
                </c:pt>
                <c:pt idx="6">
                  <c:v>1149.3117961713567</c:v>
                </c:pt>
                <c:pt idx="7">
                  <c:v>1104.5928117220976</c:v>
                </c:pt>
                <c:pt idx="8">
                  <c:v>1065.7236697669096</c:v>
                </c:pt>
                <c:pt idx="9">
                  <c:v>1023.4115460509322</c:v>
                </c:pt>
                <c:pt idx="10">
                  <c:v>986.62999690464983</c:v>
                </c:pt>
                <c:pt idx="11">
                  <c:v>959.73849158607186</c:v>
                </c:pt>
                <c:pt idx="12">
                  <c:v>937.0424943089065</c:v>
                </c:pt>
                <c:pt idx="13">
                  <c:v>911.66274896308653</c:v>
                </c:pt>
                <c:pt idx="14">
                  <c:v>889.35387737157248</c:v>
                </c:pt>
                <c:pt idx="15">
                  <c:v>880.53001734003226</c:v>
                </c:pt>
                <c:pt idx="16">
                  <c:v>874.29783900891687</c:v>
                </c:pt>
                <c:pt idx="17">
                  <c:v>868.69836074898251</c:v>
                </c:pt>
                <c:pt idx="18">
                  <c:v>872.59566828725838</c:v>
                </c:pt>
                <c:pt idx="19">
                  <c:v>877.28094257645319</c:v>
                </c:pt>
                <c:pt idx="20">
                  <c:v>900.93615739687073</c:v>
                </c:pt>
              </c:numCache>
            </c:numRef>
          </c:val>
        </c:ser>
        <c:ser>
          <c:idx val="1"/>
          <c:order val="1"/>
          <c:tx>
            <c:strRef>
              <c:f>Wealth_NER!$B$41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Wealth_NER!$D$38:$X$38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Wealth_NER!$D$41:$X$41</c:f>
              <c:numCache>
                <c:formatCode>General</c:formatCode>
                <c:ptCount val="21"/>
                <c:pt idx="0">
                  <c:v>3614.8050973519985</c:v>
                </c:pt>
                <c:pt idx="1">
                  <c:v>3634.624029905352</c:v>
                </c:pt>
                <c:pt idx="2">
                  <c:v>3662.0992490406993</c:v>
                </c:pt>
                <c:pt idx="3">
                  <c:v>3693.5732892095648</c:v>
                </c:pt>
                <c:pt idx="4">
                  <c:v>3725.413022713848</c:v>
                </c:pt>
                <c:pt idx="5">
                  <c:v>3753.9525111262064</c:v>
                </c:pt>
                <c:pt idx="6">
                  <c:v>3771.935765740066</c:v>
                </c:pt>
                <c:pt idx="7">
                  <c:v>3797.1087081192186</c:v>
                </c:pt>
                <c:pt idx="8">
                  <c:v>3826.0997985829549</c:v>
                </c:pt>
                <c:pt idx="9">
                  <c:v>3855.3248621941148</c:v>
                </c:pt>
                <c:pt idx="10">
                  <c:v>3881.2324958866493</c:v>
                </c:pt>
                <c:pt idx="11">
                  <c:v>3902.3811083809865</c:v>
                </c:pt>
                <c:pt idx="12">
                  <c:v>3926.5205312142489</c:v>
                </c:pt>
                <c:pt idx="13">
                  <c:v>3952.3508643249211</c:v>
                </c:pt>
                <c:pt idx="14">
                  <c:v>3806.1891340181492</c:v>
                </c:pt>
                <c:pt idx="15">
                  <c:v>3827.8942586361036</c:v>
                </c:pt>
                <c:pt idx="16">
                  <c:v>3848.5300247630908</c:v>
                </c:pt>
                <c:pt idx="17">
                  <c:v>3872.7325850643701</c:v>
                </c:pt>
                <c:pt idx="18">
                  <c:v>3899.2515042406239</c:v>
                </c:pt>
                <c:pt idx="19">
                  <c:v>3926.9545204884494</c:v>
                </c:pt>
                <c:pt idx="20">
                  <c:v>3954.4572083968374</c:v>
                </c:pt>
              </c:numCache>
            </c:numRef>
          </c:val>
        </c:ser>
        <c:ser>
          <c:idx val="2"/>
          <c:order val="2"/>
          <c:tx>
            <c:strRef>
              <c:f>Wealth_NER!$B$42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Wealth_NER!$D$38:$X$38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Wealth_NER!$D$42:$X$42</c:f>
              <c:numCache>
                <c:formatCode>_(* #,##0_);_(* \(#,##0\);_(* "-"??_);_(@_)</c:formatCode>
                <c:ptCount val="21"/>
                <c:pt idx="0">
                  <c:v>1581.0400047069577</c:v>
                </c:pt>
                <c:pt idx="1">
                  <c:v>1499.1567169627624</c:v>
                </c:pt>
                <c:pt idx="2">
                  <c:v>1418.3788375136401</c:v>
                </c:pt>
                <c:pt idx="3">
                  <c:v>1334.0070915703393</c:v>
                </c:pt>
                <c:pt idx="4">
                  <c:v>1252.9054241899084</c:v>
                </c:pt>
                <c:pt idx="5">
                  <c:v>1181.6807669917825</c:v>
                </c:pt>
                <c:pt idx="6">
                  <c:v>1107.1300748813958</c:v>
                </c:pt>
                <c:pt idx="7">
                  <c:v>1035.9023555224078</c:v>
                </c:pt>
                <c:pt idx="8">
                  <c:v>968.06627171722084</c:v>
                </c:pt>
                <c:pt idx="9">
                  <c:v>909.28674375200046</c:v>
                </c:pt>
                <c:pt idx="10">
                  <c:v>848.06718318617948</c:v>
                </c:pt>
                <c:pt idx="11">
                  <c:v>814.70196645843225</c:v>
                </c:pt>
                <c:pt idx="12">
                  <c:v>777.62768943566414</c:v>
                </c:pt>
                <c:pt idx="13">
                  <c:v>744.14189718068553</c:v>
                </c:pt>
                <c:pt idx="14">
                  <c:v>710.22610506400815</c:v>
                </c:pt>
                <c:pt idx="15">
                  <c:v>697.88009652756853</c:v>
                </c:pt>
                <c:pt idx="16">
                  <c:v>665.62295016144571</c:v>
                </c:pt>
                <c:pt idx="17">
                  <c:v>637.92378779785349</c:v>
                </c:pt>
                <c:pt idx="18">
                  <c:v>608.02703747530768</c:v>
                </c:pt>
                <c:pt idx="19">
                  <c:v>579.43014751370561</c:v>
                </c:pt>
                <c:pt idx="20">
                  <c:v>552.13932227223506</c:v>
                </c:pt>
              </c:numCache>
            </c:numRef>
          </c:val>
        </c:ser>
        <c:overlap val="100"/>
        <c:axId val="81335808"/>
        <c:axId val="81337344"/>
      </c:barChart>
      <c:catAx>
        <c:axId val="813358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337344"/>
        <c:crosses val="autoZero"/>
        <c:auto val="1"/>
        <c:lblAlgn val="ctr"/>
        <c:lblOffset val="100"/>
      </c:catAx>
      <c:valAx>
        <c:axId val="813373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13358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Wealth_NER!$B$67:$B$69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Wealth_NER!$C$67:$C$69</c:f>
              <c:numCache>
                <c:formatCode>_(* #,##0_);_(* \(#,##0\);_(* "-"??_);_(@_)</c:formatCode>
                <c:ptCount val="3"/>
                <c:pt idx="0">
                  <c:v>18.10097248662267</c:v>
                </c:pt>
                <c:pt idx="1">
                  <c:v>65.907969185143358</c:v>
                </c:pt>
                <c:pt idx="2">
                  <c:v>15.991058328233976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Wealth_NER!$B$72:$B$75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Wealth_NER!$C$72:$C$75</c:f>
              <c:numCache>
                <c:formatCode>_(* #,##0_);_(* \(#,##0\);_(* "-"??_);_(@_)</c:formatCode>
                <c:ptCount val="4"/>
                <c:pt idx="0">
                  <c:v>23.446890213610487</c:v>
                </c:pt>
                <c:pt idx="1">
                  <c:v>70.615101638846141</c:v>
                </c:pt>
                <c:pt idx="2">
                  <c:v>5.9380081475433686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52083782777.007996</v>
      </c>
      <c r="E7" s="13">
        <f t="shared" ref="E7:X7" si="0">+E8+E9+E10</f>
        <v>52709471156.624756</v>
      </c>
      <c r="F7" s="13">
        <f t="shared" si="0"/>
        <v>53448845648.372803</v>
      </c>
      <c r="G7" s="13">
        <f t="shared" si="0"/>
        <v>54275291321.17189</v>
      </c>
      <c r="H7" s="13">
        <f t="shared" si="0"/>
        <v>55249069426.675003</v>
      </c>
      <c r="I7" s="13">
        <f t="shared" si="0"/>
        <v>56292526887.969025</v>
      </c>
      <c r="J7" s="13">
        <f t="shared" si="0"/>
        <v>57268936484.747009</v>
      </c>
      <c r="K7" s="13">
        <f t="shared" si="0"/>
        <v>58401945149.864456</v>
      </c>
      <c r="L7" s="13">
        <f t="shared" si="0"/>
        <v>59687735233.0522</v>
      </c>
      <c r="M7" s="13">
        <f t="shared" si="0"/>
        <v>61053335784.335152</v>
      </c>
      <c r="N7" s="13">
        <f t="shared" si="0"/>
        <v>62431790327.419594</v>
      </c>
      <c r="O7" s="13">
        <f t="shared" si="0"/>
        <v>64194258967.22934</v>
      </c>
      <c r="P7" s="13">
        <f t="shared" si="0"/>
        <v>66036805206.018066</v>
      </c>
      <c r="Q7" s="13">
        <f t="shared" si="0"/>
        <v>67961434301.934013</v>
      </c>
      <c r="R7" s="13">
        <f t="shared" si="0"/>
        <v>67825887786.843567</v>
      </c>
      <c r="S7" s="13">
        <f t="shared" si="0"/>
        <v>70248891885.00592</v>
      </c>
      <c r="T7" s="13">
        <f t="shared" si="0"/>
        <v>72529291561.756622</v>
      </c>
      <c r="U7" s="13">
        <f t="shared" si="0"/>
        <v>75018662893.041885</v>
      </c>
      <c r="V7" s="13">
        <f t="shared" si="0"/>
        <v>77739219993.665558</v>
      </c>
      <c r="W7" s="13">
        <f t="shared" si="0"/>
        <v>80605625123.644836</v>
      </c>
      <c r="X7" s="13">
        <f t="shared" si="0"/>
        <v>83881392903.242569</v>
      </c>
    </row>
    <row r="8" spans="1:24" s="22" customFormat="1" ht="15.75">
      <c r="A8" s="19">
        <v>1</v>
      </c>
      <c r="B8" s="20" t="s">
        <v>5</v>
      </c>
      <c r="C8" s="20"/>
      <c r="D8" s="21">
        <v>11617512344.842642</v>
      </c>
      <c r="E8" s="21">
        <v>11452658455.557907</v>
      </c>
      <c r="F8" s="21">
        <v>11281548153.079208</v>
      </c>
      <c r="G8" s="21">
        <v>11145981866.275482</v>
      </c>
      <c r="H8" s="21">
        <v>11083265165.251774</v>
      </c>
      <c r="I8" s="21">
        <v>10990446672.267202</v>
      </c>
      <c r="J8" s="21">
        <v>10918337937.953905</v>
      </c>
      <c r="K8" s="21">
        <v>10864714143.49391</v>
      </c>
      <c r="L8" s="21">
        <v>10855260944.195824</v>
      </c>
      <c r="M8" s="21">
        <v>10795169114.873819</v>
      </c>
      <c r="N8" s="21">
        <v>10776388197.42128</v>
      </c>
      <c r="O8" s="21">
        <v>10852851467.813171</v>
      </c>
      <c r="P8" s="21">
        <v>10969189980.114025</v>
      </c>
      <c r="Q8" s="21">
        <v>11047822747.339851</v>
      </c>
      <c r="R8" s="21">
        <v>11158674184.917868</v>
      </c>
      <c r="S8" s="21">
        <v>11441504903.834368</v>
      </c>
      <c r="T8" s="21">
        <v>11768169566.161806</v>
      </c>
      <c r="U8" s="21">
        <v>12114573718.959372</v>
      </c>
      <c r="V8" s="21">
        <v>12609013514.920561</v>
      </c>
      <c r="W8" s="21">
        <v>13134875733.456902</v>
      </c>
      <c r="X8" s="21">
        <v>13975279329.540861</v>
      </c>
    </row>
    <row r="9" spans="1:24" s="22" customFormat="1" ht="15.75">
      <c r="A9" s="19">
        <v>2</v>
      </c>
      <c r="B9" s="20" t="s">
        <v>38</v>
      </c>
      <c r="C9" s="20"/>
      <c r="D9" s="21">
        <v>28152817829.586636</v>
      </c>
      <c r="E9" s="21">
        <v>29209078111.113605</v>
      </c>
      <c r="F9" s="21">
        <v>30394940369.936932</v>
      </c>
      <c r="G9" s="21">
        <v>31685473591.562405</v>
      </c>
      <c r="H9" s="21">
        <v>33050489660.111885</v>
      </c>
      <c r="I9" s="21">
        <v>34455934669.810219</v>
      </c>
      <c r="J9" s="21">
        <v>35832982405.467934</v>
      </c>
      <c r="K9" s="21">
        <v>37348152412.081696</v>
      </c>
      <c r="L9" s="21">
        <v>38971933241.603844</v>
      </c>
      <c r="M9" s="21">
        <v>40666810962.568352</v>
      </c>
      <c r="N9" s="21">
        <v>42392455318.954742</v>
      </c>
      <c r="O9" s="21">
        <v>44128648492.640709</v>
      </c>
      <c r="P9" s="21">
        <v>45964563965.130684</v>
      </c>
      <c r="Q9" s="21">
        <v>47895860430.867722</v>
      </c>
      <c r="R9" s="21">
        <v>47756045724.12336</v>
      </c>
      <c r="S9" s="21">
        <v>49739213960.983528</v>
      </c>
      <c r="T9" s="21">
        <v>51801745230.454628</v>
      </c>
      <c r="U9" s="21">
        <v>54007819647.693932</v>
      </c>
      <c r="V9" s="21">
        <v>56344211531.037544</v>
      </c>
      <c r="W9" s="21">
        <v>58795372308.064835</v>
      </c>
      <c r="X9" s="21">
        <v>61341354357.162949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12313452602.578716</v>
      </c>
      <c r="E10" s="21">
        <f t="shared" ref="E10:X10" si="1">+E13+E16+E19+E23</f>
        <v>12047734589.953243</v>
      </c>
      <c r="F10" s="21">
        <f t="shared" si="1"/>
        <v>11772357125.356661</v>
      </c>
      <c r="G10" s="21">
        <f t="shared" si="1"/>
        <v>11443835863.334003</v>
      </c>
      <c r="H10" s="21">
        <f t="shared" si="1"/>
        <v>11115314601.311344</v>
      </c>
      <c r="I10" s="21">
        <f t="shared" si="1"/>
        <v>10846145545.8916</v>
      </c>
      <c r="J10" s="21">
        <f t="shared" si="1"/>
        <v>10517616141.325174</v>
      </c>
      <c r="K10" s="21">
        <f t="shared" si="1"/>
        <v>10189078594.288851</v>
      </c>
      <c r="L10" s="21">
        <f t="shared" si="1"/>
        <v>9860541047.2525291</v>
      </c>
      <c r="M10" s="21">
        <f t="shared" si="1"/>
        <v>9591355706.8929844</v>
      </c>
      <c r="N10" s="21">
        <f t="shared" si="1"/>
        <v>9262946811.0435715</v>
      </c>
      <c r="O10" s="21">
        <f t="shared" si="1"/>
        <v>9212759006.7754555</v>
      </c>
      <c r="P10" s="21">
        <f t="shared" si="1"/>
        <v>9103051260.7733631</v>
      </c>
      <c r="Q10" s="21">
        <f t="shared" si="1"/>
        <v>9017751123.7264423</v>
      </c>
      <c r="R10" s="21">
        <f t="shared" si="1"/>
        <v>8911167877.8023338</v>
      </c>
      <c r="S10" s="21">
        <f t="shared" si="1"/>
        <v>9068173020.1880283</v>
      </c>
      <c r="T10" s="21">
        <f t="shared" si="1"/>
        <v>8959376765.1401825</v>
      </c>
      <c r="U10" s="21">
        <f t="shared" si="1"/>
        <v>8896269526.388586</v>
      </c>
      <c r="V10" s="21">
        <f t="shared" si="1"/>
        <v>8785994947.7074585</v>
      </c>
      <c r="W10" s="21">
        <f t="shared" si="1"/>
        <v>8675377082.1231117</v>
      </c>
      <c r="X10" s="21">
        <f t="shared" si="1"/>
        <v>8564759216.538763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11717443619.131462</v>
      </c>
      <c r="E11" s="38">
        <f t="shared" ref="E11:X11" si="2">+E13+E16</f>
        <v>11453126113.027517</v>
      </c>
      <c r="F11" s="38">
        <f t="shared" si="2"/>
        <v>11179132870.012667</v>
      </c>
      <c r="G11" s="38">
        <f t="shared" si="2"/>
        <v>10852012114.511538</v>
      </c>
      <c r="H11" s="38">
        <f t="shared" si="2"/>
        <v>10524891359.010406</v>
      </c>
      <c r="I11" s="38">
        <f t="shared" si="2"/>
        <v>10257130952.655956</v>
      </c>
      <c r="J11" s="38">
        <f t="shared" si="2"/>
        <v>9930010197.1548252</v>
      </c>
      <c r="K11" s="38">
        <f t="shared" si="2"/>
        <v>9602889441.6536961</v>
      </c>
      <c r="L11" s="38">
        <f t="shared" si="2"/>
        <v>9275768686.1525669</v>
      </c>
      <c r="M11" s="38">
        <f t="shared" si="2"/>
        <v>9008008279.7981148</v>
      </c>
      <c r="N11" s="38">
        <f t="shared" si="2"/>
        <v>8680887524.2969856</v>
      </c>
      <c r="O11" s="38">
        <f t="shared" si="2"/>
        <v>8632029387.0401192</v>
      </c>
      <c r="P11" s="38">
        <f t="shared" si="2"/>
        <v>8523810900.6365728</v>
      </c>
      <c r="Q11" s="38">
        <f t="shared" si="2"/>
        <v>8440048878.081459</v>
      </c>
      <c r="R11" s="38">
        <f t="shared" si="2"/>
        <v>8335392012.6267138</v>
      </c>
      <c r="S11" s="38">
        <f t="shared" si="2"/>
        <v>8493879574.9391956</v>
      </c>
      <c r="T11" s="38">
        <f t="shared" si="2"/>
        <v>8386519001.962616</v>
      </c>
      <c r="U11" s="38">
        <f t="shared" si="2"/>
        <v>8324806537.4798326</v>
      </c>
      <c r="V11" s="38">
        <f t="shared" si="2"/>
        <v>8216021316.1237326</v>
      </c>
      <c r="W11" s="38">
        <f t="shared" si="2"/>
        <v>8107236094.7676334</v>
      </c>
      <c r="X11" s="38">
        <f t="shared" si="2"/>
        <v>7998450873.4115324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596008983.44725442</v>
      </c>
      <c r="E12" s="38">
        <f t="shared" ref="E12:X12" si="3">+E23+E19</f>
        <v>594608476.92572594</v>
      </c>
      <c r="F12" s="38">
        <f t="shared" si="3"/>
        <v>593224255.34399486</v>
      </c>
      <c r="G12" s="38">
        <f t="shared" si="3"/>
        <v>591823748.82246637</v>
      </c>
      <c r="H12" s="38">
        <f t="shared" si="3"/>
        <v>590423242.30093789</v>
      </c>
      <c r="I12" s="38">
        <f t="shared" si="3"/>
        <v>589014593.23564327</v>
      </c>
      <c r="J12" s="38">
        <f t="shared" si="3"/>
        <v>587605944.17034876</v>
      </c>
      <c r="K12" s="38">
        <f t="shared" si="3"/>
        <v>586189152.63515544</v>
      </c>
      <c r="L12" s="38">
        <f t="shared" si="3"/>
        <v>584772361.09996223</v>
      </c>
      <c r="M12" s="38">
        <f t="shared" si="3"/>
        <v>583347427.09487021</v>
      </c>
      <c r="N12" s="38">
        <f t="shared" si="3"/>
        <v>582059286.74658489</v>
      </c>
      <c r="O12" s="38">
        <f t="shared" si="3"/>
        <v>580729619.73533547</v>
      </c>
      <c r="P12" s="38">
        <f t="shared" si="3"/>
        <v>579240360.13678956</v>
      </c>
      <c r="Q12" s="38">
        <f t="shared" si="3"/>
        <v>577702245.64498389</v>
      </c>
      <c r="R12" s="38">
        <f t="shared" si="3"/>
        <v>575775865.17561924</v>
      </c>
      <c r="S12" s="38">
        <f t="shared" si="3"/>
        <v>574293445.24883354</v>
      </c>
      <c r="T12" s="38">
        <f t="shared" si="3"/>
        <v>572857763.17756593</v>
      </c>
      <c r="U12" s="38">
        <f t="shared" si="3"/>
        <v>571462988.90875292</v>
      </c>
      <c r="V12" s="38">
        <f t="shared" si="3"/>
        <v>569973631.58372641</v>
      </c>
      <c r="W12" s="38">
        <f t="shared" si="3"/>
        <v>568140987.35547853</v>
      </c>
      <c r="X12" s="38">
        <f t="shared" si="3"/>
        <v>566308343.12723064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1961681458.2502978</v>
      </c>
      <c r="E13" s="13">
        <f t="shared" ref="E13:X13" si="4">+E14+E15</f>
        <v>2024484707.6474841</v>
      </c>
      <c r="F13" s="13">
        <f t="shared" si="4"/>
        <v>2077612220.1337616</v>
      </c>
      <c r="G13" s="13">
        <f t="shared" si="4"/>
        <v>2077612220.1337616</v>
      </c>
      <c r="H13" s="13">
        <f t="shared" si="4"/>
        <v>2077612220.1337616</v>
      </c>
      <c r="I13" s="13">
        <f t="shared" si="4"/>
        <v>2136972569.2804406</v>
      </c>
      <c r="J13" s="13">
        <f t="shared" si="4"/>
        <v>2136972569.2804406</v>
      </c>
      <c r="K13" s="13">
        <f t="shared" si="4"/>
        <v>2136972569.2804406</v>
      </c>
      <c r="L13" s="13">
        <f t="shared" si="4"/>
        <v>2136972569.2804406</v>
      </c>
      <c r="M13" s="13">
        <f t="shared" si="4"/>
        <v>2196332918.4271193</v>
      </c>
      <c r="N13" s="13">
        <f t="shared" si="4"/>
        <v>2196332918.4271193</v>
      </c>
      <c r="O13" s="13">
        <f t="shared" si="4"/>
        <v>2255693267.5737982</v>
      </c>
      <c r="P13" s="13">
        <f t="shared" si="4"/>
        <v>2255693267.5737982</v>
      </c>
      <c r="Q13" s="13">
        <f t="shared" si="4"/>
        <v>2280149731.4222302</v>
      </c>
      <c r="R13" s="13">
        <f t="shared" si="4"/>
        <v>2283711352.3710308</v>
      </c>
      <c r="S13" s="13">
        <f t="shared" si="4"/>
        <v>2550417401.087059</v>
      </c>
      <c r="T13" s="13">
        <f t="shared" si="4"/>
        <v>2551842049.4665794</v>
      </c>
      <c r="U13" s="13">
        <f t="shared" si="4"/>
        <v>2598914806.3398962</v>
      </c>
      <c r="V13" s="13">
        <f t="shared" si="4"/>
        <v>2598914806.3398962</v>
      </c>
      <c r="W13" s="13">
        <f t="shared" si="4"/>
        <v>2598914806.3398962</v>
      </c>
      <c r="X13" s="13">
        <f t="shared" si="4"/>
        <v>2598914806.3398962</v>
      </c>
    </row>
    <row r="14" spans="1:24" ht="15.75">
      <c r="A14" s="8" t="s">
        <v>43</v>
      </c>
      <c r="B14" s="2" t="s">
        <v>27</v>
      </c>
      <c r="C14" s="10"/>
      <c r="D14" s="11">
        <v>655753777.02336192</v>
      </c>
      <c r="E14" s="11">
        <v>718557026.4205482</v>
      </c>
      <c r="F14" s="11">
        <v>771684538.90682578</v>
      </c>
      <c r="G14" s="11">
        <v>771684538.90682578</v>
      </c>
      <c r="H14" s="11">
        <v>771684538.90682578</v>
      </c>
      <c r="I14" s="11">
        <v>831044888.05350471</v>
      </c>
      <c r="J14" s="11">
        <v>831044888.05350471</v>
      </c>
      <c r="K14" s="11">
        <v>831044888.05350471</v>
      </c>
      <c r="L14" s="11">
        <v>831044888.05350471</v>
      </c>
      <c r="M14" s="11">
        <v>831044888.05350471</v>
      </c>
      <c r="N14" s="11">
        <v>831044888.05350471</v>
      </c>
      <c r="O14" s="11">
        <v>831044888.05350471</v>
      </c>
      <c r="P14" s="11">
        <v>831044888.05350471</v>
      </c>
      <c r="Q14" s="11">
        <v>836980922.96817255</v>
      </c>
      <c r="R14" s="11">
        <v>840542543.91697335</v>
      </c>
      <c r="S14" s="11">
        <v>841907831.94734693</v>
      </c>
      <c r="T14" s="11">
        <v>843332480.32686722</v>
      </c>
      <c r="U14" s="11">
        <v>890405237.20018363</v>
      </c>
      <c r="V14" s="11">
        <v>890405237.20018363</v>
      </c>
      <c r="W14" s="11">
        <v>890405237.20018363</v>
      </c>
      <c r="X14" s="11">
        <v>890405237.20018363</v>
      </c>
    </row>
    <row r="15" spans="1:24" ht="15.75">
      <c r="A15" s="8" t="s">
        <v>47</v>
      </c>
      <c r="B15" s="2" t="s">
        <v>6</v>
      </c>
      <c r="C15" s="10"/>
      <c r="D15" s="11">
        <v>1305927681.2269359</v>
      </c>
      <c r="E15" s="11">
        <v>1305927681.2269359</v>
      </c>
      <c r="F15" s="11">
        <v>1305927681.2269359</v>
      </c>
      <c r="G15" s="11">
        <v>1305927681.2269359</v>
      </c>
      <c r="H15" s="11">
        <v>1305927681.2269359</v>
      </c>
      <c r="I15" s="11">
        <v>1305927681.2269359</v>
      </c>
      <c r="J15" s="11">
        <v>1305927681.2269359</v>
      </c>
      <c r="K15" s="11">
        <v>1305927681.2269359</v>
      </c>
      <c r="L15" s="11">
        <v>1305927681.2269359</v>
      </c>
      <c r="M15" s="11">
        <v>1365288030.3736148</v>
      </c>
      <c r="N15" s="11">
        <v>1365288030.3736148</v>
      </c>
      <c r="O15" s="11">
        <v>1424648379.5202937</v>
      </c>
      <c r="P15" s="11">
        <v>1424648379.5202937</v>
      </c>
      <c r="Q15" s="11">
        <v>1443168808.4540577</v>
      </c>
      <c r="R15" s="11">
        <v>1443168808.4540577</v>
      </c>
      <c r="S15" s="11">
        <v>1708509569.1397123</v>
      </c>
      <c r="T15" s="11">
        <v>1708509569.1397123</v>
      </c>
      <c r="U15" s="11">
        <v>1708509569.1397123</v>
      </c>
      <c r="V15" s="11">
        <v>1708509569.1397123</v>
      </c>
      <c r="W15" s="11">
        <v>1708509569.1397123</v>
      </c>
      <c r="X15" s="11">
        <v>1708509569.1397123</v>
      </c>
    </row>
    <row r="16" spans="1:24" ht="15.75">
      <c r="A16" s="15" t="s">
        <v>44</v>
      </c>
      <c r="B16" s="10" t="s">
        <v>11</v>
      </c>
      <c r="C16" s="10"/>
      <c r="D16" s="13">
        <f>+D17+D18</f>
        <v>9755762160.8811646</v>
      </c>
      <c r="E16" s="13">
        <f t="shared" ref="E16:X16" si="5">+E17+E18</f>
        <v>9428641405.3800335</v>
      </c>
      <c r="F16" s="13">
        <f t="shared" si="5"/>
        <v>9101520649.8789043</v>
      </c>
      <c r="G16" s="13">
        <f t="shared" si="5"/>
        <v>8774399894.3777752</v>
      </c>
      <c r="H16" s="13">
        <f t="shared" si="5"/>
        <v>8447279138.8766441</v>
      </c>
      <c r="I16" s="13">
        <f t="shared" si="5"/>
        <v>8120158383.375515</v>
      </c>
      <c r="J16" s="13">
        <f t="shared" si="5"/>
        <v>7793037627.8743839</v>
      </c>
      <c r="K16" s="13">
        <f t="shared" si="5"/>
        <v>7465916872.3732557</v>
      </c>
      <c r="L16" s="13">
        <f t="shared" si="5"/>
        <v>7138796116.8721256</v>
      </c>
      <c r="M16" s="13">
        <f t="shared" si="5"/>
        <v>6811675361.3709965</v>
      </c>
      <c r="N16" s="13">
        <f t="shared" si="5"/>
        <v>6484554605.8698664</v>
      </c>
      <c r="O16" s="13">
        <f t="shared" si="5"/>
        <v>6376336119.466321</v>
      </c>
      <c r="P16" s="13">
        <f t="shared" si="5"/>
        <v>6268117633.0627747</v>
      </c>
      <c r="Q16" s="13">
        <f t="shared" si="5"/>
        <v>6159899146.6592283</v>
      </c>
      <c r="R16" s="13">
        <f t="shared" si="5"/>
        <v>6051680660.2556829</v>
      </c>
      <c r="S16" s="13">
        <f t="shared" si="5"/>
        <v>5943462173.8521366</v>
      </c>
      <c r="T16" s="13">
        <f t="shared" si="5"/>
        <v>5834676952.4960365</v>
      </c>
      <c r="U16" s="13">
        <f t="shared" si="5"/>
        <v>5725891731.1399364</v>
      </c>
      <c r="V16" s="13">
        <f t="shared" si="5"/>
        <v>5617106509.7838364</v>
      </c>
      <c r="W16" s="13">
        <f t="shared" si="5"/>
        <v>5508321288.4277372</v>
      </c>
      <c r="X16" s="13">
        <f t="shared" si="5"/>
        <v>5399536067.0716362</v>
      </c>
    </row>
    <row r="17" spans="1:24">
      <c r="A17" s="8" t="s">
        <v>45</v>
      </c>
      <c r="B17" s="2" t="s">
        <v>7</v>
      </c>
      <c r="C17" s="2"/>
      <c r="D17" s="14">
        <v>1823161519.1789143</v>
      </c>
      <c r="E17" s="14">
        <v>1764503052.131809</v>
      </c>
      <c r="F17" s="14">
        <v>1705844585.0847037</v>
      </c>
      <c r="G17" s="14">
        <v>1647186118.0375988</v>
      </c>
      <c r="H17" s="14">
        <v>1588527650.9904931</v>
      </c>
      <c r="I17" s="14">
        <v>1529869183.943388</v>
      </c>
      <c r="J17" s="14">
        <v>1471210716.8962827</v>
      </c>
      <c r="K17" s="14">
        <v>1412552249.8491776</v>
      </c>
      <c r="L17" s="14">
        <v>1353893782.8020723</v>
      </c>
      <c r="M17" s="14">
        <v>1295235315.7549672</v>
      </c>
      <c r="N17" s="14">
        <v>1236576848.7078619</v>
      </c>
      <c r="O17" s="14">
        <v>1211155142.8555572</v>
      </c>
      <c r="P17" s="14">
        <v>1185733437.0032525</v>
      </c>
      <c r="Q17" s="14">
        <v>1160311731.1509478</v>
      </c>
      <c r="R17" s="14">
        <v>1134890025.2986429</v>
      </c>
      <c r="S17" s="14">
        <v>1109468319.4463382</v>
      </c>
      <c r="T17" s="14">
        <v>1084316209.7581584</v>
      </c>
      <c r="U17" s="14">
        <v>1059164100.069979</v>
      </c>
      <c r="V17" s="14">
        <v>1034011990.3817992</v>
      </c>
      <c r="W17" s="14">
        <v>1008859880.6936197</v>
      </c>
      <c r="X17" s="14">
        <v>983707771.00544012</v>
      </c>
    </row>
    <row r="18" spans="1:24">
      <c r="A18" s="8" t="s">
        <v>46</v>
      </c>
      <c r="B18" s="2" t="s">
        <v>62</v>
      </c>
      <c r="C18" s="2"/>
      <c r="D18" s="14">
        <v>7932600641.7022495</v>
      </c>
      <c r="E18" s="14">
        <v>7664138353.2482252</v>
      </c>
      <c r="F18" s="14">
        <v>7395676064.7941999</v>
      </c>
      <c r="G18" s="14">
        <v>7127213776.3401756</v>
      </c>
      <c r="H18" s="14">
        <v>6858751487.8861513</v>
      </c>
      <c r="I18" s="14">
        <v>6590289199.432127</v>
      </c>
      <c r="J18" s="14">
        <v>6321826910.9781017</v>
      </c>
      <c r="K18" s="14">
        <v>6053364622.5240784</v>
      </c>
      <c r="L18" s="14">
        <v>5784902334.0700531</v>
      </c>
      <c r="M18" s="14">
        <v>5516440045.6160297</v>
      </c>
      <c r="N18" s="14">
        <v>5247977757.1620045</v>
      </c>
      <c r="O18" s="14">
        <v>5165180976.6107635</v>
      </c>
      <c r="P18" s="14">
        <v>5082384196.0595217</v>
      </c>
      <c r="Q18" s="14">
        <v>4999587415.5082808</v>
      </c>
      <c r="R18" s="14">
        <v>4916790634.9570398</v>
      </c>
      <c r="S18" s="14">
        <v>4833993854.405798</v>
      </c>
      <c r="T18" s="14">
        <v>4750360742.7378778</v>
      </c>
      <c r="U18" s="14">
        <v>4666727631.0699577</v>
      </c>
      <c r="V18" s="14">
        <v>4583094519.4020376</v>
      </c>
      <c r="W18" s="14">
        <v>4499461407.7341175</v>
      </c>
      <c r="X18" s="14">
        <v>4415828296.0661964</v>
      </c>
    </row>
    <row r="19" spans="1:24" ht="15.75">
      <c r="A19" s="15" t="s">
        <v>48</v>
      </c>
      <c r="B19" s="10" t="s">
        <v>12</v>
      </c>
      <c r="C19" s="10"/>
      <c r="D19" s="13">
        <f>+D20+D21+D22</f>
        <v>596008983.44725442</v>
      </c>
      <c r="E19" s="13">
        <f t="shared" ref="E19:X19" si="6">+E20+E21+E22</f>
        <v>594608476.92572594</v>
      </c>
      <c r="F19" s="13">
        <f t="shared" si="6"/>
        <v>593224255.34399486</v>
      </c>
      <c r="G19" s="13">
        <f t="shared" si="6"/>
        <v>591823748.82246637</v>
      </c>
      <c r="H19" s="13">
        <f t="shared" si="6"/>
        <v>590423242.30093789</v>
      </c>
      <c r="I19" s="13">
        <f t="shared" si="6"/>
        <v>589014593.23564327</v>
      </c>
      <c r="J19" s="13">
        <f t="shared" si="6"/>
        <v>587605944.17034876</v>
      </c>
      <c r="K19" s="13">
        <f t="shared" si="6"/>
        <v>586189152.63515544</v>
      </c>
      <c r="L19" s="13">
        <f t="shared" si="6"/>
        <v>584772361.09996223</v>
      </c>
      <c r="M19" s="13">
        <f t="shared" si="6"/>
        <v>583347427.09487021</v>
      </c>
      <c r="N19" s="13">
        <f t="shared" si="6"/>
        <v>582059286.74658489</v>
      </c>
      <c r="O19" s="13">
        <f t="shared" si="6"/>
        <v>580729619.73533547</v>
      </c>
      <c r="P19" s="13">
        <f t="shared" si="6"/>
        <v>579240360.13678956</v>
      </c>
      <c r="Q19" s="13">
        <f t="shared" si="6"/>
        <v>577702245.64498389</v>
      </c>
      <c r="R19" s="13">
        <f t="shared" si="6"/>
        <v>575775865.17561924</v>
      </c>
      <c r="S19" s="13">
        <f t="shared" si="6"/>
        <v>574293445.24883354</v>
      </c>
      <c r="T19" s="13">
        <f t="shared" si="6"/>
        <v>572857763.17756593</v>
      </c>
      <c r="U19" s="13">
        <f t="shared" si="6"/>
        <v>571462988.90875292</v>
      </c>
      <c r="V19" s="13">
        <f t="shared" si="6"/>
        <v>569973631.58372641</v>
      </c>
      <c r="W19" s="13">
        <f t="shared" si="6"/>
        <v>568140987.35547853</v>
      </c>
      <c r="X19" s="13">
        <f t="shared" si="6"/>
        <v>566308343.12723064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596008983.44725442</v>
      </c>
      <c r="E22" s="11">
        <v>594608476.92572594</v>
      </c>
      <c r="F22" s="11">
        <v>593224255.34399486</v>
      </c>
      <c r="G22" s="11">
        <v>591823748.82246637</v>
      </c>
      <c r="H22" s="11">
        <v>590423242.30093789</v>
      </c>
      <c r="I22" s="11">
        <v>589014593.23564327</v>
      </c>
      <c r="J22" s="11">
        <v>587605944.17034876</v>
      </c>
      <c r="K22" s="11">
        <v>586189152.63515544</v>
      </c>
      <c r="L22" s="11">
        <v>584772361.09996223</v>
      </c>
      <c r="M22" s="11">
        <v>583347427.09487021</v>
      </c>
      <c r="N22" s="11">
        <v>582059286.74658489</v>
      </c>
      <c r="O22" s="11">
        <v>580729619.73533547</v>
      </c>
      <c r="P22" s="11">
        <v>579240360.13678956</v>
      </c>
      <c r="Q22" s="11">
        <v>577702245.64498389</v>
      </c>
      <c r="R22" s="11">
        <v>575775865.17561924</v>
      </c>
      <c r="S22" s="11">
        <v>574293445.24883354</v>
      </c>
      <c r="T22" s="11">
        <v>572857763.17756593</v>
      </c>
      <c r="U22" s="11">
        <v>571462988.90875292</v>
      </c>
      <c r="V22" s="11">
        <v>569973631.58372641</v>
      </c>
      <c r="W22" s="11">
        <v>568140987.35547853</v>
      </c>
      <c r="X22" s="11">
        <v>566308343.12723064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2143223745.7164481</v>
      </c>
      <c r="E35" s="11">
        <v>2150997449.4065852</v>
      </c>
      <c r="F35" s="11">
        <v>2155470738.5487499</v>
      </c>
      <c r="G35" s="11">
        <v>2175521741.909277</v>
      </c>
      <c r="H35" s="11">
        <v>2233689654.168057</v>
      </c>
      <c r="I35" s="11">
        <v>2307056445.1831169</v>
      </c>
      <c r="J35" s="11">
        <v>2424472622.0198131</v>
      </c>
      <c r="K35" s="11">
        <v>2436498382.031436</v>
      </c>
      <c r="L35" s="11">
        <v>2746222316.0040998</v>
      </c>
      <c r="M35" s="11">
        <v>2773519700.1808438</v>
      </c>
      <c r="N35" s="11">
        <v>2701862172.538693</v>
      </c>
      <c r="O35" s="11">
        <v>2904984772.2023811</v>
      </c>
      <c r="P35" s="11">
        <v>3058279023.362781</v>
      </c>
      <c r="Q35" s="11">
        <v>3162243088.1496968</v>
      </c>
      <c r="R35" s="11">
        <v>3136265252.2093349</v>
      </c>
      <c r="S35" s="11">
        <v>3369007254.9822989</v>
      </c>
      <c r="T35" s="11">
        <v>3563607536.0577002</v>
      </c>
      <c r="U35" s="11">
        <v>3675740883.4654741</v>
      </c>
      <c r="V35" s="11">
        <v>4028158907.3996358</v>
      </c>
      <c r="W35" s="11">
        <v>3991678799.7114339</v>
      </c>
      <c r="X35" s="11">
        <v>4289763515.7142911</v>
      </c>
    </row>
    <row r="36" spans="1:24" ht="15.75">
      <c r="A36" s="25">
        <v>5</v>
      </c>
      <c r="B36" s="9" t="s">
        <v>9</v>
      </c>
      <c r="C36" s="10"/>
      <c r="D36" s="11">
        <v>7788197.9999999991</v>
      </c>
      <c r="E36" s="11">
        <v>8036341</v>
      </c>
      <c r="F36" s="11">
        <v>8299868</v>
      </c>
      <c r="G36" s="11">
        <v>8578542.0000000019</v>
      </c>
      <c r="H36" s="11">
        <v>8871631.0000000019</v>
      </c>
      <c r="I36" s="11">
        <v>9178575</v>
      </c>
      <c r="J36" s="11">
        <v>9499892.0000000019</v>
      </c>
      <c r="K36" s="11">
        <v>9835945.0000000019</v>
      </c>
      <c r="L36" s="11">
        <v>10185812</v>
      </c>
      <c r="M36" s="11">
        <v>10548219.000000002</v>
      </c>
      <c r="N36" s="11">
        <v>10922420.999999998</v>
      </c>
      <c r="O36" s="11">
        <v>11308133.999999998</v>
      </c>
      <c r="P36" s="11">
        <v>11706182.000000002</v>
      </c>
      <c r="Q36" s="11">
        <v>12118322.000000004</v>
      </c>
      <c r="R36" s="11">
        <v>12546945.000000004</v>
      </c>
      <c r="S36" s="11">
        <v>12993884</v>
      </c>
      <c r="T36" s="11">
        <v>13460138.000000002</v>
      </c>
      <c r="U36" s="11">
        <v>13945661.999999994</v>
      </c>
      <c r="V36" s="11">
        <v>14450007</v>
      </c>
      <c r="W36" s="11">
        <v>14972257.000000002</v>
      </c>
      <c r="X36" s="11">
        <v>15511953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6687.5267907939678</v>
      </c>
      <c r="E39" s="11">
        <f t="shared" si="8"/>
        <v>6558.8893199809163</v>
      </c>
      <c r="F39" s="11">
        <f t="shared" si="8"/>
        <v>6439.7223724971054</v>
      </c>
      <c r="G39" s="11">
        <f t="shared" si="8"/>
        <v>6326.8666541670927</v>
      </c>
      <c r="H39" s="11">
        <f t="shared" si="8"/>
        <v>6227.6112956766337</v>
      </c>
      <c r="I39" s="11">
        <f t="shared" si="8"/>
        <v>6133.0355624886242</v>
      </c>
      <c r="J39" s="11">
        <f t="shared" si="8"/>
        <v>6028.3776367928185</v>
      </c>
      <c r="K39" s="11">
        <f t="shared" si="8"/>
        <v>5937.603875363724</v>
      </c>
      <c r="L39" s="11">
        <f t="shared" si="8"/>
        <v>5859.8897400670858</v>
      </c>
      <c r="M39" s="11">
        <f t="shared" si="8"/>
        <v>5788.0231519970475</v>
      </c>
      <c r="N39" s="11">
        <f t="shared" si="8"/>
        <v>5715.9296759774779</v>
      </c>
      <c r="O39" s="11">
        <f t="shared" si="8"/>
        <v>5676.8215664254903</v>
      </c>
      <c r="P39" s="11">
        <f t="shared" si="8"/>
        <v>5641.1907149588187</v>
      </c>
      <c r="Q39" s="11">
        <f t="shared" si="8"/>
        <v>5608.1555104686931</v>
      </c>
      <c r="R39" s="11">
        <f t="shared" si="8"/>
        <v>5405.76911645373</v>
      </c>
      <c r="S39" s="11">
        <f t="shared" si="8"/>
        <v>5406.3043725037041</v>
      </c>
      <c r="T39" s="11">
        <f t="shared" si="8"/>
        <v>5388.4508139334539</v>
      </c>
      <c r="U39" s="11">
        <f t="shared" si="8"/>
        <v>5379.354733611206</v>
      </c>
      <c r="V39" s="11">
        <f t="shared" si="8"/>
        <v>5379.8742100031895</v>
      </c>
      <c r="W39" s="11">
        <f t="shared" si="8"/>
        <v>5383.6656105786069</v>
      </c>
      <c r="X39" s="11">
        <f t="shared" si="8"/>
        <v>5407.5326880659431</v>
      </c>
    </row>
    <row r="40" spans="1:24" ht="15.75">
      <c r="B40" s="20" t="s">
        <v>5</v>
      </c>
      <c r="C40" s="7"/>
      <c r="D40" s="11">
        <f t="shared" ref="D40:X40" si="9">+D8/D36</f>
        <v>1491.6816887350121</v>
      </c>
      <c r="E40" s="11">
        <f t="shared" si="9"/>
        <v>1425.1085731128019</v>
      </c>
      <c r="F40" s="11">
        <f t="shared" si="9"/>
        <v>1359.2442859427654</v>
      </c>
      <c r="G40" s="11">
        <f t="shared" si="9"/>
        <v>1299.2862733871887</v>
      </c>
      <c r="H40" s="11">
        <f t="shared" si="9"/>
        <v>1249.2928487728775</v>
      </c>
      <c r="I40" s="11">
        <f t="shared" si="9"/>
        <v>1197.4022843706352</v>
      </c>
      <c r="J40" s="11">
        <f t="shared" si="9"/>
        <v>1149.3117961713567</v>
      </c>
      <c r="K40" s="11">
        <f t="shared" si="9"/>
        <v>1104.5928117220976</v>
      </c>
      <c r="L40" s="11">
        <f t="shared" si="9"/>
        <v>1065.7236697669096</v>
      </c>
      <c r="M40" s="11">
        <f t="shared" si="9"/>
        <v>1023.4115460509322</v>
      </c>
      <c r="N40" s="11">
        <f t="shared" si="9"/>
        <v>986.62999690464983</v>
      </c>
      <c r="O40" s="11">
        <f t="shared" si="9"/>
        <v>959.73849158607186</v>
      </c>
      <c r="P40" s="11">
        <f t="shared" si="9"/>
        <v>937.0424943089065</v>
      </c>
      <c r="Q40" s="11">
        <f t="shared" si="9"/>
        <v>911.66274896308653</v>
      </c>
      <c r="R40" s="11">
        <f t="shared" si="9"/>
        <v>889.35387737157248</v>
      </c>
      <c r="S40" s="11">
        <f t="shared" si="9"/>
        <v>880.53001734003226</v>
      </c>
      <c r="T40" s="11">
        <f t="shared" si="9"/>
        <v>874.29783900891687</v>
      </c>
      <c r="U40" s="11">
        <f t="shared" si="9"/>
        <v>868.69836074898251</v>
      </c>
      <c r="V40" s="11">
        <f t="shared" si="9"/>
        <v>872.59566828725838</v>
      </c>
      <c r="W40" s="11">
        <f t="shared" si="9"/>
        <v>877.28094257645319</v>
      </c>
      <c r="X40" s="11">
        <f t="shared" si="9"/>
        <v>900.93615739687073</v>
      </c>
    </row>
    <row r="41" spans="1:24" ht="15.75">
      <c r="B41" s="20" t="s">
        <v>38</v>
      </c>
      <c r="C41" s="7"/>
      <c r="D41" s="37">
        <f>+D9/D36</f>
        <v>3614.8050973519985</v>
      </c>
      <c r="E41" s="37">
        <f t="shared" ref="E41:X41" si="10">+E9/E36</f>
        <v>3634.624029905352</v>
      </c>
      <c r="F41" s="37">
        <f t="shared" si="10"/>
        <v>3662.0992490406993</v>
      </c>
      <c r="G41" s="37">
        <f t="shared" si="10"/>
        <v>3693.5732892095648</v>
      </c>
      <c r="H41" s="37">
        <f t="shared" si="10"/>
        <v>3725.413022713848</v>
      </c>
      <c r="I41" s="37">
        <f t="shared" si="10"/>
        <v>3753.9525111262064</v>
      </c>
      <c r="J41" s="37">
        <f t="shared" si="10"/>
        <v>3771.935765740066</v>
      </c>
      <c r="K41" s="37">
        <f t="shared" si="10"/>
        <v>3797.1087081192186</v>
      </c>
      <c r="L41" s="37">
        <f t="shared" si="10"/>
        <v>3826.0997985829549</v>
      </c>
      <c r="M41" s="37">
        <f t="shared" si="10"/>
        <v>3855.3248621941148</v>
      </c>
      <c r="N41" s="37">
        <f t="shared" si="10"/>
        <v>3881.2324958866493</v>
      </c>
      <c r="O41" s="37">
        <f t="shared" si="10"/>
        <v>3902.3811083809865</v>
      </c>
      <c r="P41" s="37">
        <f t="shared" si="10"/>
        <v>3926.5205312142489</v>
      </c>
      <c r="Q41" s="37">
        <f t="shared" si="10"/>
        <v>3952.3508643249211</v>
      </c>
      <c r="R41" s="37">
        <f t="shared" si="10"/>
        <v>3806.1891340181492</v>
      </c>
      <c r="S41" s="37">
        <f t="shared" si="10"/>
        <v>3827.8942586361036</v>
      </c>
      <c r="T41" s="37">
        <f t="shared" si="10"/>
        <v>3848.5300247630908</v>
      </c>
      <c r="U41" s="37">
        <f t="shared" si="10"/>
        <v>3872.7325850643701</v>
      </c>
      <c r="V41" s="37">
        <f t="shared" si="10"/>
        <v>3899.2515042406239</v>
      </c>
      <c r="W41" s="37">
        <f t="shared" si="10"/>
        <v>3926.9545204884494</v>
      </c>
      <c r="X41" s="37">
        <f t="shared" si="10"/>
        <v>3954.4572083968374</v>
      </c>
    </row>
    <row r="42" spans="1:24" ht="15.75">
      <c r="B42" s="20" t="s">
        <v>10</v>
      </c>
      <c r="C42" s="9"/>
      <c r="D42" s="11">
        <f t="shared" ref="D42:X42" si="11">+D10/D36</f>
        <v>1581.0400047069577</v>
      </c>
      <c r="E42" s="11">
        <f t="shared" si="11"/>
        <v>1499.1567169627624</v>
      </c>
      <c r="F42" s="11">
        <f t="shared" si="11"/>
        <v>1418.3788375136401</v>
      </c>
      <c r="G42" s="11">
        <f t="shared" si="11"/>
        <v>1334.0070915703393</v>
      </c>
      <c r="H42" s="11">
        <f t="shared" si="11"/>
        <v>1252.9054241899084</v>
      </c>
      <c r="I42" s="11">
        <f t="shared" si="11"/>
        <v>1181.6807669917825</v>
      </c>
      <c r="J42" s="11">
        <f t="shared" si="11"/>
        <v>1107.1300748813958</v>
      </c>
      <c r="K42" s="11">
        <f t="shared" si="11"/>
        <v>1035.9023555224078</v>
      </c>
      <c r="L42" s="11">
        <f t="shared" si="11"/>
        <v>968.06627171722084</v>
      </c>
      <c r="M42" s="11">
        <f t="shared" si="11"/>
        <v>909.28674375200046</v>
      </c>
      <c r="N42" s="11">
        <f t="shared" si="11"/>
        <v>848.06718318617948</v>
      </c>
      <c r="O42" s="11">
        <f t="shared" si="11"/>
        <v>814.70196645843225</v>
      </c>
      <c r="P42" s="11">
        <f t="shared" si="11"/>
        <v>777.62768943566414</v>
      </c>
      <c r="Q42" s="11">
        <f t="shared" si="11"/>
        <v>744.14189718068553</v>
      </c>
      <c r="R42" s="11">
        <f t="shared" si="11"/>
        <v>710.22610506400815</v>
      </c>
      <c r="S42" s="11">
        <f t="shared" si="11"/>
        <v>697.88009652756853</v>
      </c>
      <c r="T42" s="11">
        <f t="shared" si="11"/>
        <v>665.62295016144571</v>
      </c>
      <c r="U42" s="11">
        <f t="shared" si="11"/>
        <v>637.92378779785349</v>
      </c>
      <c r="V42" s="11">
        <f t="shared" si="11"/>
        <v>608.02703747530768</v>
      </c>
      <c r="W42" s="11">
        <f t="shared" si="11"/>
        <v>579.43014751370561</v>
      </c>
      <c r="X42" s="11">
        <f t="shared" si="11"/>
        <v>552.13932227223506</v>
      </c>
    </row>
    <row r="43" spans="1:24" ht="15.75">
      <c r="B43" s="26" t="s">
        <v>32</v>
      </c>
      <c r="C43" s="9"/>
      <c r="D43" s="11">
        <f t="shared" ref="D43:X43" si="12">+D11/D36</f>
        <v>1504.5128050328797</v>
      </c>
      <c r="E43" s="11">
        <f t="shared" si="12"/>
        <v>1425.1667659482739</v>
      </c>
      <c r="F43" s="11">
        <f t="shared" si="12"/>
        <v>1346.9048989710038</v>
      </c>
      <c r="G43" s="11">
        <f t="shared" si="12"/>
        <v>1265.0182413878181</v>
      </c>
      <c r="H43" s="11">
        <f t="shared" si="12"/>
        <v>1186.3535982290521</v>
      </c>
      <c r="I43" s="11">
        <f t="shared" si="12"/>
        <v>1117.5079958115455</v>
      </c>
      <c r="J43" s="11">
        <f t="shared" si="12"/>
        <v>1045.2761144184401</v>
      </c>
      <c r="K43" s="11">
        <f t="shared" si="12"/>
        <v>976.3057277825053</v>
      </c>
      <c r="L43" s="11">
        <f t="shared" si="12"/>
        <v>910.65579122730389</v>
      </c>
      <c r="M43" s="11">
        <f t="shared" si="12"/>
        <v>853.98381279324155</v>
      </c>
      <c r="N43" s="11">
        <f t="shared" si="12"/>
        <v>794.77686533937731</v>
      </c>
      <c r="O43" s="11">
        <f t="shared" si="12"/>
        <v>763.34693124790704</v>
      </c>
      <c r="P43" s="11">
        <f t="shared" si="12"/>
        <v>728.14611122879955</v>
      </c>
      <c r="Q43" s="11">
        <f t="shared" si="12"/>
        <v>696.47009528889032</v>
      </c>
      <c r="R43" s="11">
        <f t="shared" si="12"/>
        <v>664.33637930402267</v>
      </c>
      <c r="S43" s="11">
        <f t="shared" si="12"/>
        <v>653.68288457394226</v>
      </c>
      <c r="T43" s="11">
        <f t="shared" si="12"/>
        <v>623.06337438461742</v>
      </c>
      <c r="U43" s="11">
        <f t="shared" si="12"/>
        <v>596.94595620342989</v>
      </c>
      <c r="V43" s="11">
        <f t="shared" si="12"/>
        <v>568.58251460526856</v>
      </c>
      <c r="W43" s="11">
        <f t="shared" si="12"/>
        <v>541.48389883820676</v>
      </c>
      <c r="X43" s="11">
        <f t="shared" si="12"/>
        <v>515.63145359011423</v>
      </c>
    </row>
    <row r="44" spans="1:24" ht="15.75">
      <c r="B44" s="26" t="s">
        <v>33</v>
      </c>
      <c r="C44" s="9"/>
      <c r="D44" s="11">
        <f t="shared" ref="D44:X44" si="13">+D12/D36</f>
        <v>76.527199674077949</v>
      </c>
      <c r="E44" s="11">
        <f t="shared" si="13"/>
        <v>73.989951014488554</v>
      </c>
      <c r="F44" s="11">
        <f t="shared" si="13"/>
        <v>71.473938542636446</v>
      </c>
      <c r="G44" s="11">
        <f t="shared" si="13"/>
        <v>68.988850182521247</v>
      </c>
      <c r="H44" s="11">
        <f t="shared" si="13"/>
        <v>66.55182596085632</v>
      </c>
      <c r="I44" s="11">
        <f t="shared" si="13"/>
        <v>64.172771180236936</v>
      </c>
      <c r="J44" s="11">
        <f t="shared" si="13"/>
        <v>61.853960462955648</v>
      </c>
      <c r="K44" s="11">
        <f t="shared" si="13"/>
        <v>59.596627739902502</v>
      </c>
      <c r="L44" s="11">
        <f t="shared" si="13"/>
        <v>57.410480489916978</v>
      </c>
      <c r="M44" s="11">
        <f t="shared" si="13"/>
        <v>55.302930958759021</v>
      </c>
      <c r="N44" s="11">
        <f t="shared" si="13"/>
        <v>53.290317846802004</v>
      </c>
      <c r="O44" s="11">
        <f t="shared" si="13"/>
        <v>51.35503521052506</v>
      </c>
      <c r="P44" s="11">
        <f t="shared" si="13"/>
        <v>49.481578206864498</v>
      </c>
      <c r="Q44" s="11">
        <f t="shared" si="13"/>
        <v>47.671801891795226</v>
      </c>
      <c r="R44" s="11">
        <f t="shared" si="13"/>
        <v>45.889725759985325</v>
      </c>
      <c r="S44" s="11">
        <f t="shared" si="13"/>
        <v>44.197211953626301</v>
      </c>
      <c r="T44" s="11">
        <f t="shared" si="13"/>
        <v>42.559575776828282</v>
      </c>
      <c r="U44" s="11">
        <f t="shared" si="13"/>
        <v>40.977831594423641</v>
      </c>
      <c r="V44" s="11">
        <f t="shared" si="13"/>
        <v>39.444522870039194</v>
      </c>
      <c r="W44" s="11">
        <f t="shared" si="13"/>
        <v>37.946248675498857</v>
      </c>
      <c r="X44" s="11">
        <f t="shared" si="13"/>
        <v>36.507868682120858</v>
      </c>
    </row>
    <row r="45" spans="1:24" ht="15.75">
      <c r="B45" s="10" t="s">
        <v>31</v>
      </c>
      <c r="C45" s="9"/>
      <c r="D45" s="11">
        <f t="shared" ref="D45:X45" si="14">+D13/D36</f>
        <v>251.87873475357176</v>
      </c>
      <c r="E45" s="11">
        <f t="shared" si="14"/>
        <v>251.91622750297481</v>
      </c>
      <c r="F45" s="11">
        <f t="shared" si="14"/>
        <v>250.31870628951708</v>
      </c>
      <c r="G45" s="11">
        <f t="shared" si="14"/>
        <v>242.18710127359185</v>
      </c>
      <c r="H45" s="11">
        <f t="shared" si="14"/>
        <v>234.18604990827066</v>
      </c>
      <c r="I45" s="11">
        <f t="shared" si="14"/>
        <v>232.8218235707003</v>
      </c>
      <c r="J45" s="11">
        <f t="shared" si="14"/>
        <v>224.94703826953403</v>
      </c>
      <c r="K45" s="11">
        <f t="shared" si="14"/>
        <v>217.26154114123656</v>
      </c>
      <c r="L45" s="11">
        <f t="shared" si="14"/>
        <v>209.79894084835266</v>
      </c>
      <c r="M45" s="11">
        <f t="shared" si="14"/>
        <v>208.21836543468797</v>
      </c>
      <c r="N45" s="11">
        <f t="shared" si="14"/>
        <v>201.08480696972947</v>
      </c>
      <c r="O45" s="11">
        <f t="shared" si="14"/>
        <v>199.47528633581797</v>
      </c>
      <c r="P45" s="11">
        <f t="shared" si="14"/>
        <v>192.6924822776374</v>
      </c>
      <c r="Q45" s="11">
        <f t="shared" si="14"/>
        <v>188.15721610815669</v>
      </c>
      <c r="R45" s="11">
        <f t="shared" si="14"/>
        <v>182.01333889413161</v>
      </c>
      <c r="S45" s="11">
        <f t="shared" si="14"/>
        <v>196.27829531855593</v>
      </c>
      <c r="T45" s="11">
        <f t="shared" si="14"/>
        <v>189.58513274281282</v>
      </c>
      <c r="U45" s="11">
        <f t="shared" si="14"/>
        <v>186.3600886311383</v>
      </c>
      <c r="V45" s="11">
        <f t="shared" si="14"/>
        <v>179.8556088131927</v>
      </c>
      <c r="W45" s="11">
        <f t="shared" si="14"/>
        <v>173.58203284514124</v>
      </c>
      <c r="X45" s="11">
        <f t="shared" si="14"/>
        <v>167.54272052912333</v>
      </c>
    </row>
    <row r="46" spans="1:24" ht="15.75">
      <c r="B46" s="10" t="s">
        <v>11</v>
      </c>
      <c r="C46" s="9"/>
      <c r="D46" s="11">
        <f t="shared" ref="D46:X46" si="15">+D16/D36</f>
        <v>1252.6340702793079</v>
      </c>
      <c r="E46" s="11">
        <f t="shared" si="15"/>
        <v>1173.2505384452991</v>
      </c>
      <c r="F46" s="11">
        <f t="shared" si="15"/>
        <v>1096.5861926814866</v>
      </c>
      <c r="G46" s="11">
        <f t="shared" si="15"/>
        <v>1022.8311401142261</v>
      </c>
      <c r="H46" s="11">
        <f t="shared" si="15"/>
        <v>952.16754832078141</v>
      </c>
      <c r="I46" s="11">
        <f t="shared" si="15"/>
        <v>884.68617224084517</v>
      </c>
      <c r="J46" s="11">
        <f t="shared" si="15"/>
        <v>820.32907614890598</v>
      </c>
      <c r="K46" s="11">
        <f t="shared" si="15"/>
        <v>759.04418664126877</v>
      </c>
      <c r="L46" s="11">
        <f t="shared" si="15"/>
        <v>700.85685037895121</v>
      </c>
      <c r="M46" s="11">
        <f t="shared" si="15"/>
        <v>645.76544735855362</v>
      </c>
      <c r="N46" s="11">
        <f t="shared" si="15"/>
        <v>593.69205836964784</v>
      </c>
      <c r="O46" s="11">
        <f t="shared" si="15"/>
        <v>563.8716449120891</v>
      </c>
      <c r="P46" s="11">
        <f t="shared" si="15"/>
        <v>535.45362895116216</v>
      </c>
      <c r="Q46" s="11">
        <f t="shared" si="15"/>
        <v>508.31287918073366</v>
      </c>
      <c r="R46" s="11">
        <f t="shared" si="15"/>
        <v>482.32304040989112</v>
      </c>
      <c r="S46" s="11">
        <f t="shared" si="15"/>
        <v>457.40458925538633</v>
      </c>
      <c r="T46" s="11">
        <f t="shared" si="15"/>
        <v>433.47824164180452</v>
      </c>
      <c r="U46" s="11">
        <f t="shared" si="15"/>
        <v>410.58586757229159</v>
      </c>
      <c r="V46" s="11">
        <f t="shared" si="15"/>
        <v>388.72690579207585</v>
      </c>
      <c r="W46" s="11">
        <f t="shared" si="15"/>
        <v>367.90186599306548</v>
      </c>
      <c r="X46" s="11">
        <f t="shared" si="15"/>
        <v>348.08873306099088</v>
      </c>
    </row>
    <row r="47" spans="1:24" ht="15.75">
      <c r="B47" s="10" t="s">
        <v>12</v>
      </c>
      <c r="C47" s="9"/>
      <c r="D47" s="11">
        <f t="shared" ref="D47:X47" si="16">+D19/D36</f>
        <v>76.527199674077949</v>
      </c>
      <c r="E47" s="11">
        <f t="shared" si="16"/>
        <v>73.989951014488554</v>
      </c>
      <c r="F47" s="11">
        <f t="shared" si="16"/>
        <v>71.473938542636446</v>
      </c>
      <c r="G47" s="11">
        <f t="shared" si="16"/>
        <v>68.988850182521247</v>
      </c>
      <c r="H47" s="11">
        <f t="shared" si="16"/>
        <v>66.55182596085632</v>
      </c>
      <c r="I47" s="11">
        <f t="shared" si="16"/>
        <v>64.172771180236936</v>
      </c>
      <c r="J47" s="11">
        <f t="shared" si="16"/>
        <v>61.853960462955648</v>
      </c>
      <c r="K47" s="11">
        <f t="shared" si="16"/>
        <v>59.596627739902502</v>
      </c>
      <c r="L47" s="11">
        <f t="shared" si="16"/>
        <v>57.410480489916978</v>
      </c>
      <c r="M47" s="11">
        <f t="shared" si="16"/>
        <v>55.302930958759021</v>
      </c>
      <c r="N47" s="11">
        <f t="shared" si="16"/>
        <v>53.290317846802004</v>
      </c>
      <c r="O47" s="11">
        <f t="shared" si="16"/>
        <v>51.35503521052506</v>
      </c>
      <c r="P47" s="11">
        <f t="shared" si="16"/>
        <v>49.481578206864498</v>
      </c>
      <c r="Q47" s="11">
        <f t="shared" si="16"/>
        <v>47.671801891795226</v>
      </c>
      <c r="R47" s="11">
        <f t="shared" si="16"/>
        <v>45.889725759985325</v>
      </c>
      <c r="S47" s="11">
        <f t="shared" si="16"/>
        <v>44.197211953626301</v>
      </c>
      <c r="T47" s="11">
        <f t="shared" si="16"/>
        <v>42.559575776828282</v>
      </c>
      <c r="U47" s="11">
        <f t="shared" si="16"/>
        <v>40.977831594423641</v>
      </c>
      <c r="V47" s="11">
        <f t="shared" si="16"/>
        <v>39.444522870039194</v>
      </c>
      <c r="W47" s="11">
        <f t="shared" si="16"/>
        <v>37.946248675498857</v>
      </c>
      <c r="X47" s="11">
        <f t="shared" si="16"/>
        <v>36.507868682120858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275.18865669779433</v>
      </c>
      <c r="E50" s="11">
        <f t="shared" ref="E50:X50" si="18">+E35/E36</f>
        <v>267.65880758501726</v>
      </c>
      <c r="F50" s="11">
        <f t="shared" si="18"/>
        <v>259.69939986379904</v>
      </c>
      <c r="G50" s="11">
        <f t="shared" si="18"/>
        <v>253.60040691171955</v>
      </c>
      <c r="H50" s="11">
        <f t="shared" si="18"/>
        <v>251.77891801046013</v>
      </c>
      <c r="I50" s="11">
        <f t="shared" si="18"/>
        <v>251.35235536922855</v>
      </c>
      <c r="J50" s="11">
        <f t="shared" si="18"/>
        <v>255.21054576407948</v>
      </c>
      <c r="K50" s="11">
        <f t="shared" si="18"/>
        <v>247.7137053970346</v>
      </c>
      <c r="L50" s="11">
        <f t="shared" si="18"/>
        <v>269.6125076728394</v>
      </c>
      <c r="M50" s="11">
        <f t="shared" si="18"/>
        <v>262.93725037191996</v>
      </c>
      <c r="N50" s="11">
        <f t="shared" si="18"/>
        <v>247.36843347630469</v>
      </c>
      <c r="O50" s="11">
        <f t="shared" si="18"/>
        <v>256.89338065877018</v>
      </c>
      <c r="P50" s="11">
        <f t="shared" si="18"/>
        <v>261.25332951108913</v>
      </c>
      <c r="Q50" s="11">
        <f t="shared" si="18"/>
        <v>260.94727373556304</v>
      </c>
      <c r="R50" s="11">
        <f t="shared" si="18"/>
        <v>249.96246115762315</v>
      </c>
      <c r="S50" s="11">
        <f t="shared" si="18"/>
        <v>259.27638379581492</v>
      </c>
      <c r="T50" s="11">
        <f t="shared" si="18"/>
        <v>264.75267460539408</v>
      </c>
      <c r="U50" s="11">
        <f t="shared" si="18"/>
        <v>263.57593375384226</v>
      </c>
      <c r="V50" s="11">
        <f t="shared" si="18"/>
        <v>278.76518726943425</v>
      </c>
      <c r="W50" s="11">
        <f t="shared" si="18"/>
        <v>266.60501484254735</v>
      </c>
      <c r="X50" s="11">
        <f t="shared" si="18"/>
        <v>276.54567517799279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-1.923543259522098</v>
      </c>
      <c r="F53" s="32">
        <f>IFERROR(((F39/$D39)-1)*100,0)</f>
        <v>-3.7054717842474938</v>
      </c>
      <c r="G53" s="32">
        <f>IFERROR(((G39/$D39)-1)*100,0)</f>
        <v>-5.3930271669843428</v>
      </c>
      <c r="H53" s="32">
        <f t="shared" ref="H53:X53" si="19">IFERROR(((H39/$D39)-1)*100,0)</f>
        <v>-6.8772134976782802</v>
      </c>
      <c r="I53" s="32">
        <f t="shared" si="19"/>
        <v>-8.2914244032435853</v>
      </c>
      <c r="J53" s="32">
        <f t="shared" si="19"/>
        <v>-9.8563964619705509</v>
      </c>
      <c r="K53" s="32">
        <f t="shared" si="19"/>
        <v>-11.213755681137394</v>
      </c>
      <c r="L53" s="32">
        <f t="shared" si="19"/>
        <v>-12.375831553545403</v>
      </c>
      <c r="M53" s="32">
        <f t="shared" si="19"/>
        <v>-13.450467817716627</v>
      </c>
      <c r="N53" s="32">
        <f t="shared" si="19"/>
        <v>-14.528496785298683</v>
      </c>
      <c r="O53" s="32">
        <f t="shared" si="19"/>
        <v>-15.113288604089202</v>
      </c>
      <c r="P53" s="32">
        <f t="shared" si="19"/>
        <v>-15.646084248597447</v>
      </c>
      <c r="Q53" s="32">
        <f t="shared" si="19"/>
        <v>-16.14006663586207</v>
      </c>
      <c r="R53" s="32">
        <f t="shared" si="19"/>
        <v>-19.166393114188374</v>
      </c>
      <c r="S53" s="32">
        <f t="shared" si="19"/>
        <v>-19.158389317467726</v>
      </c>
      <c r="T53" s="32">
        <f t="shared" si="19"/>
        <v>-19.425357348082983</v>
      </c>
      <c r="U53" s="32">
        <f t="shared" si="19"/>
        <v>-19.561372957542211</v>
      </c>
      <c r="V53" s="32">
        <f t="shared" si="19"/>
        <v>-19.553605117378957</v>
      </c>
      <c r="W53" s="32">
        <f t="shared" si="19"/>
        <v>-19.496911504119176</v>
      </c>
      <c r="X53" s="32">
        <f t="shared" si="19"/>
        <v>-19.140022055538697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-4.462957219691166</v>
      </c>
      <c r="F54" s="32">
        <f t="shared" ref="F54:I54" si="21">IFERROR(((F40/$D40)-1)*100,0)</f>
        <v>-8.8783956920834406</v>
      </c>
      <c r="G54" s="32">
        <f t="shared" si="21"/>
        <v>-12.897886781125544</v>
      </c>
      <c r="H54" s="32">
        <f t="shared" si="21"/>
        <v>-16.24936752878472</v>
      </c>
      <c r="I54" s="32">
        <f t="shared" si="21"/>
        <v>-19.728029551259961</v>
      </c>
      <c r="J54" s="32">
        <f t="shared" ref="J54:X54" si="22">IFERROR(((J40/$D40)-1)*100,0)</f>
        <v>-22.951940427316952</v>
      </c>
      <c r="K54" s="32">
        <f t="shared" si="22"/>
        <v>-25.949830981781151</v>
      </c>
      <c r="L54" s="32">
        <f t="shared" si="22"/>
        <v>-28.555557273705425</v>
      </c>
      <c r="M54" s="32">
        <f t="shared" si="22"/>
        <v>-31.392095660917185</v>
      </c>
      <c r="N54" s="32">
        <f t="shared" si="22"/>
        <v>-33.857873006315465</v>
      </c>
      <c r="O54" s="32">
        <f t="shared" si="22"/>
        <v>-35.660637330746013</v>
      </c>
      <c r="P54" s="32">
        <f t="shared" si="22"/>
        <v>-37.182141378731757</v>
      </c>
      <c r="Q54" s="32">
        <f t="shared" si="22"/>
        <v>-38.883559686503752</v>
      </c>
      <c r="R54" s="32">
        <f t="shared" si="22"/>
        <v>-40.379111435914353</v>
      </c>
      <c r="S54" s="32">
        <f t="shared" si="22"/>
        <v>-40.970649168004037</v>
      </c>
      <c r="T54" s="32">
        <f t="shared" si="22"/>
        <v>-41.388444625183674</v>
      </c>
      <c r="U54" s="32">
        <f t="shared" si="22"/>
        <v>-41.763824862282583</v>
      </c>
      <c r="V54" s="32">
        <f t="shared" si="22"/>
        <v>-41.502555479698621</v>
      </c>
      <c r="W54" s="32">
        <f t="shared" si="22"/>
        <v>-41.188462042434004</v>
      </c>
      <c r="X54" s="39">
        <f t="shared" si="22"/>
        <v>-39.602653555337952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0.54827112443411874</v>
      </c>
      <c r="F55" s="32">
        <f t="shared" ref="F55:I55" si="23">IFERROR(((F41/$D41)-1)*100,0)</f>
        <v>1.3083458281982097</v>
      </c>
      <c r="G55" s="32">
        <f t="shared" si="23"/>
        <v>2.1790439521972349</v>
      </c>
      <c r="H55" s="32">
        <f t="shared" si="23"/>
        <v>3.0598586198430144</v>
      </c>
      <c r="I55" s="32">
        <f t="shared" si="23"/>
        <v>3.8493752782450041</v>
      </c>
      <c r="J55" s="32">
        <f t="shared" ref="J55:X55" si="24">IFERROR(((J41/$D41)-1)*100,0)</f>
        <v>4.3468641920188844</v>
      </c>
      <c r="K55" s="32">
        <f t="shared" si="24"/>
        <v>5.0432486913544849</v>
      </c>
      <c r="L55" s="32">
        <f t="shared" si="24"/>
        <v>5.8452584728769796</v>
      </c>
      <c r="M55" s="32">
        <f t="shared" si="24"/>
        <v>6.6537408896072181</v>
      </c>
      <c r="N55" s="32">
        <f t="shared" si="24"/>
        <v>7.3704498958967468</v>
      </c>
      <c r="O55" s="32">
        <f t="shared" si="24"/>
        <v>7.9555052979108032</v>
      </c>
      <c r="P55" s="32">
        <f t="shared" si="24"/>
        <v>8.6232985034406351</v>
      </c>
      <c r="Q55" s="32">
        <f t="shared" si="24"/>
        <v>9.3378690657537575</v>
      </c>
      <c r="R55" s="32">
        <f t="shared" si="24"/>
        <v>5.2944496732713953</v>
      </c>
      <c r="S55" s="32">
        <f t="shared" si="24"/>
        <v>5.8949004315668851</v>
      </c>
      <c r="T55" s="32">
        <f t="shared" si="24"/>
        <v>6.4657684471648436</v>
      </c>
      <c r="U55" s="32">
        <f t="shared" si="24"/>
        <v>7.1353082881651098</v>
      </c>
      <c r="V55" s="32">
        <f t="shared" si="24"/>
        <v>7.8689279014515723</v>
      </c>
      <c r="W55" s="32">
        <f t="shared" si="24"/>
        <v>8.6353043865384116</v>
      </c>
      <c r="X55" s="32">
        <f t="shared" si="24"/>
        <v>9.3961389866814358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-5.1790775375966653</v>
      </c>
      <c r="F56" s="32">
        <f t="shared" ref="F56:I56" si="25">IFERROR(((F42/$D42)-1)*100,0)</f>
        <v>-10.288238546087047</v>
      </c>
      <c r="G56" s="32">
        <f t="shared" si="25"/>
        <v>-15.624709836637274</v>
      </c>
      <c r="H56" s="32">
        <f t="shared" si="25"/>
        <v>-20.754350271982414</v>
      </c>
      <c r="I56" s="32">
        <f t="shared" si="25"/>
        <v>-25.259274687941591</v>
      </c>
      <c r="J56" s="32">
        <f t="shared" ref="J56:X56" si="26">IFERROR(((J42/$D42)-1)*100,0)</f>
        <v>-29.974569170588449</v>
      </c>
      <c r="K56" s="32">
        <f t="shared" si="26"/>
        <v>-34.479687266710876</v>
      </c>
      <c r="L56" s="32">
        <f t="shared" si="26"/>
        <v>-38.770286087944385</v>
      </c>
      <c r="M56" s="32">
        <f t="shared" si="26"/>
        <v>-42.48806222202235</v>
      </c>
      <c r="N56" s="32">
        <f t="shared" si="26"/>
        <v>-46.360169213848145</v>
      </c>
      <c r="O56" s="32">
        <f t="shared" si="26"/>
        <v>-48.470502704994146</v>
      </c>
      <c r="P56" s="32">
        <f t="shared" si="26"/>
        <v>-50.815432429251175</v>
      </c>
      <c r="Q56" s="32">
        <f t="shared" si="26"/>
        <v>-52.933392262986366</v>
      </c>
      <c r="R56" s="32">
        <f t="shared" si="26"/>
        <v>-55.078549375754285</v>
      </c>
      <c r="S56" s="32">
        <f t="shared" si="26"/>
        <v>-55.859428322503511</v>
      </c>
      <c r="T56" s="32">
        <f t="shared" si="26"/>
        <v>-57.899676910147669</v>
      </c>
      <c r="U56" s="32">
        <f t="shared" si="26"/>
        <v>-59.651635259153913</v>
      </c>
      <c r="V56" s="32">
        <f t="shared" si="26"/>
        <v>-61.542589961978592</v>
      </c>
      <c r="W56" s="32">
        <f t="shared" si="26"/>
        <v>-63.351329138499459</v>
      </c>
      <c r="X56" s="32">
        <f t="shared" si="26"/>
        <v>-65.077460366059952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-5.2738693096647804</v>
      </c>
      <c r="F57" s="32">
        <f t="shared" ref="F57:I57" si="27">IFERROR(((F43/$D43)-1)*100,0)</f>
        <v>-10.47567727802965</v>
      </c>
      <c r="G57" s="32">
        <f t="shared" si="27"/>
        <v>-15.918413113129182</v>
      </c>
      <c r="H57" s="32">
        <f t="shared" si="27"/>
        <v>-21.146992284779831</v>
      </c>
      <c r="I57" s="32">
        <f t="shared" si="27"/>
        <v>-25.722932229405426</v>
      </c>
      <c r="J57" s="32">
        <f t="shared" ref="J57:X57" si="28">IFERROR(((J43/$D43)-1)*100,0)</f>
        <v>-30.523946959986382</v>
      </c>
      <c r="K57" s="32">
        <f t="shared" si="28"/>
        <v>-35.108180899718619</v>
      </c>
      <c r="L57" s="32">
        <f t="shared" si="28"/>
        <v>-39.47171548284679</v>
      </c>
      <c r="M57" s="32">
        <f t="shared" si="28"/>
        <v>-43.238514824433253</v>
      </c>
      <c r="N57" s="32">
        <f t="shared" si="28"/>
        <v>-47.173805189248071</v>
      </c>
      <c r="O57" s="32">
        <f t="shared" si="28"/>
        <v>-49.262849163239594</v>
      </c>
      <c r="P57" s="32">
        <f t="shared" si="28"/>
        <v>-51.602531477763883</v>
      </c>
      <c r="Q57" s="32">
        <f t="shared" si="28"/>
        <v>-53.707931699945242</v>
      </c>
      <c r="R57" s="32">
        <f t="shared" si="28"/>
        <v>-55.843753733322046</v>
      </c>
      <c r="S57" s="32">
        <f t="shared" si="28"/>
        <v>-56.551856362587969</v>
      </c>
      <c r="T57" s="32">
        <f t="shared" si="28"/>
        <v>-58.587034134880554</v>
      </c>
      <c r="U57" s="32">
        <f t="shared" si="28"/>
        <v>-60.322972712061151</v>
      </c>
      <c r="V57" s="32">
        <f t="shared" si="28"/>
        <v>-62.208197052012281</v>
      </c>
      <c r="W57" s="32">
        <f t="shared" si="28"/>
        <v>-64.009352593953281</v>
      </c>
      <c r="X57" s="32">
        <f t="shared" si="28"/>
        <v>-65.727679294903325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-3.3154860891229432</v>
      </c>
      <c r="F58" s="32">
        <f t="shared" ref="F58:I58" si="29">IFERROR(((F44/$D44)-1)*100,0)</f>
        <v>-6.603222322210744</v>
      </c>
      <c r="G58" s="32">
        <f t="shared" si="29"/>
        <v>-9.8505492474072138</v>
      </c>
      <c r="H58" s="32">
        <f t="shared" si="29"/>
        <v>-13.035069564423885</v>
      </c>
      <c r="I58" s="32">
        <f t="shared" si="29"/>
        <v>-16.143839767373358</v>
      </c>
      <c r="J58" s="32">
        <f t="shared" ref="J58:X58" si="30">IFERROR(((J44/$D44)-1)*100,0)</f>
        <v>-19.173887550588841</v>
      </c>
      <c r="K58" s="32">
        <f t="shared" si="30"/>
        <v>-22.123600505808572</v>
      </c>
      <c r="L58" s="32">
        <f t="shared" si="30"/>
        <v>-24.980293628379524</v>
      </c>
      <c r="M58" s="32">
        <f t="shared" si="30"/>
        <v>-27.734281151944749</v>
      </c>
      <c r="N58" s="32">
        <f t="shared" si="30"/>
        <v>-30.364212889325117</v>
      </c>
      <c r="O58" s="32">
        <f t="shared" si="30"/>
        <v>-32.893094965918969</v>
      </c>
      <c r="P58" s="32">
        <f t="shared" si="30"/>
        <v>-35.341187946766873</v>
      </c>
      <c r="Q58" s="32">
        <f t="shared" si="30"/>
        <v>-37.706067783971079</v>
      </c>
      <c r="R58" s="32">
        <f t="shared" si="30"/>
        <v>-40.034751101013377</v>
      </c>
      <c r="S58" s="32">
        <f t="shared" si="30"/>
        <v>-42.246401094175646</v>
      </c>
      <c r="T58" s="32">
        <f t="shared" si="30"/>
        <v>-44.386341120431084</v>
      </c>
      <c r="U58" s="32">
        <f t="shared" si="30"/>
        <v>-46.453245683960319</v>
      </c>
      <c r="V58" s="32">
        <f t="shared" si="30"/>
        <v>-48.456858426768967</v>
      </c>
      <c r="W58" s="32">
        <f t="shared" si="30"/>
        <v>-50.4146906758534</v>
      </c>
      <c r="X58" s="32">
        <f t="shared" si="30"/>
        <v>-52.294257678832636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1.4885238104644927E-2</v>
      </c>
      <c r="F59" s="32">
        <f t="shared" ref="F59:I59" si="31">IFERROR(((F45/$D45)-1)*100,0)</f>
        <v>-0.61935695587043149</v>
      </c>
      <c r="G59" s="32">
        <f t="shared" si="31"/>
        <v>-3.8477378765070513</v>
      </c>
      <c r="H59" s="32">
        <f t="shared" si="31"/>
        <v>-7.0242868508176848</v>
      </c>
      <c r="I59" s="32">
        <f t="shared" si="31"/>
        <v>-7.5659071423857966</v>
      </c>
      <c r="J59" s="32">
        <f t="shared" ref="J59:X59" si="32">IFERROR(((J45/$D45)-1)*100,0)</f>
        <v>-10.69232641270278</v>
      </c>
      <c r="K59" s="32">
        <f t="shared" si="32"/>
        <v>-13.743595165428834</v>
      </c>
      <c r="L59" s="32">
        <f t="shared" si="32"/>
        <v>-16.706370208818267</v>
      </c>
      <c r="M59" s="32">
        <f t="shared" si="32"/>
        <v>-17.333884641591268</v>
      </c>
      <c r="N59" s="32">
        <f t="shared" si="32"/>
        <v>-20.166024667996318</v>
      </c>
      <c r="O59" s="32">
        <f t="shared" si="32"/>
        <v>-20.805030829229498</v>
      </c>
      <c r="P59" s="32">
        <f t="shared" si="32"/>
        <v>-23.497915587768802</v>
      </c>
      <c r="Q59" s="32">
        <f t="shared" si="32"/>
        <v>-25.298490842332399</v>
      </c>
      <c r="R59" s="32">
        <f t="shared" si="32"/>
        <v>-27.737711136191667</v>
      </c>
      <c r="S59" s="32">
        <f t="shared" si="32"/>
        <v>-22.074288839593038</v>
      </c>
      <c r="T59" s="32">
        <f t="shared" si="32"/>
        <v>-24.731584455394596</v>
      </c>
      <c r="U59" s="32">
        <f t="shared" si="32"/>
        <v>-26.011980005590519</v>
      </c>
      <c r="V59" s="32">
        <f t="shared" si="32"/>
        <v>-28.594365463540882</v>
      </c>
      <c r="W59" s="32">
        <f t="shared" si="32"/>
        <v>-31.085078295725488</v>
      </c>
      <c r="X59" s="32">
        <f t="shared" si="32"/>
        <v>-33.482784605440976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-6.3373281724892099</v>
      </c>
      <c r="F60" s="32">
        <f t="shared" ref="F60:I60" si="33">IFERROR(((F46/$D46)-1)*100,0)</f>
        <v>-12.457578897165577</v>
      </c>
      <c r="G60" s="32">
        <f t="shared" si="33"/>
        <v>-18.345575584882599</v>
      </c>
      <c r="H60" s="32">
        <f t="shared" si="33"/>
        <v>-23.986775474782473</v>
      </c>
      <c r="I60" s="32">
        <f t="shared" si="33"/>
        <v>-29.37393343903053</v>
      </c>
      <c r="J60" s="32">
        <f t="shared" ref="J60:X60" si="34">IFERROR(((J46/$D46)-1)*100,0)</f>
        <v>-34.511674589372141</v>
      </c>
      <c r="K60" s="32">
        <f t="shared" si="34"/>
        <v>-39.404156038002405</v>
      </c>
      <c r="L60" s="32">
        <f t="shared" si="34"/>
        <v>-44.049354316007339</v>
      </c>
      <c r="M60" s="32">
        <f t="shared" si="34"/>
        <v>-48.447398751132233</v>
      </c>
      <c r="N60" s="32">
        <f t="shared" si="34"/>
        <v>-52.604509772174055</v>
      </c>
      <c r="O60" s="32">
        <f t="shared" si="34"/>
        <v>-54.985126279827355</v>
      </c>
      <c r="P60" s="32">
        <f t="shared" si="34"/>
        <v>-57.253786907475011</v>
      </c>
      <c r="Q60" s="32">
        <f t="shared" si="34"/>
        <v>-59.420481109268252</v>
      </c>
      <c r="R60" s="32">
        <f t="shared" si="34"/>
        <v>-61.495296044251411</v>
      </c>
      <c r="S60" s="32">
        <f t="shared" si="34"/>
        <v>-63.484580205183484</v>
      </c>
      <c r="T60" s="32">
        <f t="shared" si="34"/>
        <v>-65.394662980454527</v>
      </c>
      <c r="U60" s="32">
        <f t="shared" si="34"/>
        <v>-67.222201813436172</v>
      </c>
      <c r="V60" s="32">
        <f t="shared" si="34"/>
        <v>-68.967241510092506</v>
      </c>
      <c r="W60" s="32">
        <f t="shared" si="34"/>
        <v>-70.629741380814266</v>
      </c>
      <c r="X60" s="32">
        <f t="shared" si="34"/>
        <v>-72.211458931228407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-3.3154860891229432</v>
      </c>
      <c r="F61" s="32">
        <f t="shared" ref="F61:I61" si="36">IFERROR(((F47/$D47)-1)*100,0)</f>
        <v>-6.603222322210744</v>
      </c>
      <c r="G61" s="32">
        <f t="shared" si="36"/>
        <v>-9.8505492474072138</v>
      </c>
      <c r="H61" s="32">
        <f t="shared" si="36"/>
        <v>-13.035069564423885</v>
      </c>
      <c r="I61" s="32">
        <f t="shared" si="36"/>
        <v>-16.143839767373358</v>
      </c>
      <c r="J61" s="32">
        <f t="shared" ref="J61:X61" si="37">IFERROR(((J47/$D47)-1)*100,0)</f>
        <v>-19.173887550588841</v>
      </c>
      <c r="K61" s="32">
        <f t="shared" si="37"/>
        <v>-22.123600505808572</v>
      </c>
      <c r="L61" s="32">
        <f t="shared" si="37"/>
        <v>-24.980293628379524</v>
      </c>
      <c r="M61" s="32">
        <f t="shared" si="37"/>
        <v>-27.734281151944749</v>
      </c>
      <c r="N61" s="32">
        <f t="shared" si="37"/>
        <v>-30.364212889325117</v>
      </c>
      <c r="O61" s="32">
        <f t="shared" si="37"/>
        <v>-32.893094965918969</v>
      </c>
      <c r="P61" s="32">
        <f t="shared" si="37"/>
        <v>-35.341187946766873</v>
      </c>
      <c r="Q61" s="32">
        <f t="shared" si="37"/>
        <v>-37.706067783971079</v>
      </c>
      <c r="R61" s="32">
        <f t="shared" si="37"/>
        <v>-40.034751101013377</v>
      </c>
      <c r="S61" s="32">
        <f t="shared" si="37"/>
        <v>-42.246401094175646</v>
      </c>
      <c r="T61" s="32">
        <f t="shared" si="37"/>
        <v>-44.386341120431084</v>
      </c>
      <c r="U61" s="32">
        <f t="shared" si="37"/>
        <v>-46.453245683960319</v>
      </c>
      <c r="V61" s="32">
        <f t="shared" si="37"/>
        <v>-48.456858426768967</v>
      </c>
      <c r="W61" s="32">
        <f t="shared" si="37"/>
        <v>-50.4146906758534</v>
      </c>
      <c r="X61" s="32">
        <f t="shared" si="37"/>
        <v>-52.294257678832636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-2.7362498160838689</v>
      </c>
      <c r="F64" s="32">
        <f t="shared" ref="F64:I64" si="41">IFERROR(((F50/$D50)-1)*100,0)</f>
        <v>-5.628595676821524</v>
      </c>
      <c r="G64" s="32">
        <f t="shared" si="41"/>
        <v>-7.8448908632823837</v>
      </c>
      <c r="H64" s="32">
        <f t="shared" si="41"/>
        <v>-8.5067963804344675</v>
      </c>
      <c r="I64" s="32">
        <f t="shared" si="41"/>
        <v>-8.6618037293383914</v>
      </c>
      <c r="J64" s="32">
        <f t="shared" ref="J64:X64" si="42">IFERROR(((J50/$D50)-1)*100,0)</f>
        <v>-7.2597872214094643</v>
      </c>
      <c r="K64" s="32">
        <f t="shared" si="42"/>
        <v>-9.984042086055922</v>
      </c>
      <c r="L64" s="32">
        <f t="shared" si="42"/>
        <v>-2.026300463059616</v>
      </c>
      <c r="M64" s="32">
        <f t="shared" si="42"/>
        <v>-4.4520026635140653</v>
      </c>
      <c r="N64" s="32">
        <f t="shared" si="42"/>
        <v>-10.109509438116538</v>
      </c>
      <c r="O64" s="32">
        <f t="shared" si="42"/>
        <v>-6.6482667776221582</v>
      </c>
      <c r="P64" s="32">
        <f t="shared" si="42"/>
        <v>-5.0639177333565151</v>
      </c>
      <c r="Q64" s="32">
        <f t="shared" si="42"/>
        <v>-5.1751344452656056</v>
      </c>
      <c r="R64" s="32">
        <f t="shared" si="42"/>
        <v>-9.1668733162479139</v>
      </c>
      <c r="S64" s="32">
        <f t="shared" si="42"/>
        <v>-5.7823142468600652</v>
      </c>
      <c r="T64" s="32">
        <f t="shared" si="42"/>
        <v>-3.792300968226614</v>
      </c>
      <c r="U64" s="32">
        <f t="shared" si="42"/>
        <v>-4.2199133798980988</v>
      </c>
      <c r="V64" s="32">
        <f t="shared" si="42"/>
        <v>1.2996649696820795</v>
      </c>
      <c r="W64" s="32">
        <f t="shared" si="42"/>
        <v>-3.1191844744797526</v>
      </c>
      <c r="X64" s="32">
        <f t="shared" si="42"/>
        <v>0.49312297115817749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18.10097248662267</v>
      </c>
      <c r="D67" s="30">
        <f>(D8/D7)*100</f>
        <v>22.305431221426389</v>
      </c>
      <c r="E67" s="30">
        <f t="shared" ref="E67:X67" si="43">(E8/E7)*100</f>
        <v>21.727894824682732</v>
      </c>
      <c r="F67" s="30">
        <f t="shared" si="43"/>
        <v>21.107187659950267</v>
      </c>
      <c r="G67" s="30">
        <f t="shared" si="43"/>
        <v>20.536014814401593</v>
      </c>
      <c r="H67" s="30">
        <f t="shared" si="43"/>
        <v>20.06054632279584</v>
      </c>
      <c r="I67" s="30">
        <f t="shared" si="43"/>
        <v>19.523811205242072</v>
      </c>
      <c r="J67" s="30">
        <f t="shared" si="43"/>
        <v>19.065026536439859</v>
      </c>
      <c r="K67" s="30">
        <f t="shared" si="43"/>
        <v>18.603342946222273</v>
      </c>
      <c r="L67" s="30">
        <f t="shared" si="43"/>
        <v>18.186752943148534</v>
      </c>
      <c r="M67" s="30">
        <f t="shared" si="43"/>
        <v>17.681538569828</v>
      </c>
      <c r="N67" s="30">
        <f t="shared" si="43"/>
        <v>17.261059054858414</v>
      </c>
      <c r="O67" s="30">
        <f t="shared" si="43"/>
        <v>16.906264894113765</v>
      </c>
      <c r="P67" s="30">
        <f t="shared" si="43"/>
        <v>16.610721772340344</v>
      </c>
      <c r="Q67" s="30">
        <f t="shared" si="43"/>
        <v>16.256017638264382</v>
      </c>
      <c r="R67" s="30">
        <f t="shared" si="43"/>
        <v>16.451939737208061</v>
      </c>
      <c r="S67" s="30">
        <f t="shared" si="43"/>
        <v>16.287096631450876</v>
      </c>
      <c r="T67" s="30">
        <f t="shared" si="43"/>
        <v>16.225402610118625</v>
      </c>
      <c r="U67" s="30">
        <f t="shared" si="43"/>
        <v>16.148746527556437</v>
      </c>
      <c r="V67" s="30">
        <f t="shared" si="43"/>
        <v>16.219629571724521</v>
      </c>
      <c r="W67" s="30">
        <f t="shared" si="43"/>
        <v>16.29523462327683</v>
      </c>
      <c r="X67" s="30">
        <f t="shared" si="43"/>
        <v>16.660762114026152</v>
      </c>
    </row>
    <row r="68" spans="1:24" ht="15.75">
      <c r="B68" s="20" t="s">
        <v>38</v>
      </c>
      <c r="C68" s="31">
        <f t="shared" ref="C68:C69" si="44">AVERAGE(D68:X68)</f>
        <v>65.907969185143358</v>
      </c>
      <c r="D68" s="30">
        <f>(D9/D7)*100</f>
        <v>54.052943792735597</v>
      </c>
      <c r="E68" s="30">
        <f t="shared" ref="E68:X68" si="45">(E9/E7)*100</f>
        <v>55.415236522331298</v>
      </c>
      <c r="F68" s="30">
        <f t="shared" si="45"/>
        <v>56.867346714834568</v>
      </c>
      <c r="G68" s="30">
        <f t="shared" si="45"/>
        <v>58.379186587990596</v>
      </c>
      <c r="H68" s="30">
        <f t="shared" si="45"/>
        <v>59.82089834829808</v>
      </c>
      <c r="I68" s="30">
        <f t="shared" si="45"/>
        <v>61.208719122491949</v>
      </c>
      <c r="J68" s="30">
        <f t="shared" si="45"/>
        <v>62.569666218634389</v>
      </c>
      <c r="K68" s="30">
        <f t="shared" si="45"/>
        <v>63.950185762208946</v>
      </c>
      <c r="L68" s="30">
        <f t="shared" si="45"/>
        <v>65.293033969938691</v>
      </c>
      <c r="M68" s="30">
        <f t="shared" si="45"/>
        <v>66.608663458160294</v>
      </c>
      <c r="N68" s="30">
        <f t="shared" si="45"/>
        <v>67.902033718126901</v>
      </c>
      <c r="O68" s="30">
        <f t="shared" si="45"/>
        <v>68.742359834962869</v>
      </c>
      <c r="P68" s="30">
        <f t="shared" si="45"/>
        <v>69.604463483254392</v>
      </c>
      <c r="Q68" s="30">
        <f t="shared" si="45"/>
        <v>70.475058278022146</v>
      </c>
      <c r="R68" s="30">
        <f t="shared" si="45"/>
        <v>70.409761349834881</v>
      </c>
      <c r="S68" s="30">
        <f t="shared" si="45"/>
        <v>70.804268403840794</v>
      </c>
      <c r="T68" s="30">
        <f t="shared" si="45"/>
        <v>71.421827119801549</v>
      </c>
      <c r="U68" s="30">
        <f t="shared" si="45"/>
        <v>71.992511682987157</v>
      </c>
      <c r="V68" s="30">
        <f t="shared" si="45"/>
        <v>72.478488381577094</v>
      </c>
      <c r="W68" s="30">
        <f t="shared" si="45"/>
        <v>72.942021376145632</v>
      </c>
      <c r="X68" s="30">
        <f t="shared" si="45"/>
        <v>73.12867876183266</v>
      </c>
    </row>
    <row r="69" spans="1:24" ht="15.75">
      <c r="B69" s="20" t="s">
        <v>10</v>
      </c>
      <c r="C69" s="31">
        <f t="shared" si="44"/>
        <v>15.991058328233976</v>
      </c>
      <c r="D69" s="30">
        <f t="shared" ref="D69:X69" si="46">(D10/D7)*100</f>
        <v>23.641624985838007</v>
      </c>
      <c r="E69" s="30">
        <f t="shared" si="46"/>
        <v>22.856868652985966</v>
      </c>
      <c r="F69" s="30">
        <f t="shared" si="46"/>
        <v>22.025465625215158</v>
      </c>
      <c r="G69" s="30">
        <f t="shared" si="46"/>
        <v>21.084798597607808</v>
      </c>
      <c r="H69" s="30">
        <f t="shared" si="46"/>
        <v>20.118555328906083</v>
      </c>
      <c r="I69" s="30">
        <f t="shared" si="46"/>
        <v>19.267469672265971</v>
      </c>
      <c r="J69" s="30">
        <f t="shared" si="46"/>
        <v>18.365307244925759</v>
      </c>
      <c r="K69" s="30">
        <f t="shared" si="46"/>
        <v>17.446471291568784</v>
      </c>
      <c r="L69" s="30">
        <f t="shared" si="46"/>
        <v>16.520213086912765</v>
      </c>
      <c r="M69" s="30">
        <f t="shared" si="46"/>
        <v>15.709797972011714</v>
      </c>
      <c r="N69" s="30">
        <f t="shared" si="46"/>
        <v>14.836907227014684</v>
      </c>
      <c r="O69" s="30">
        <f t="shared" si="46"/>
        <v>14.351375270923365</v>
      </c>
      <c r="P69" s="30">
        <f t="shared" si="46"/>
        <v>13.784814744405265</v>
      </c>
      <c r="Q69" s="30">
        <f t="shared" si="46"/>
        <v>13.268924083713488</v>
      </c>
      <c r="R69" s="30">
        <f t="shared" si="46"/>
        <v>13.138298912957044</v>
      </c>
      <c r="S69" s="30">
        <f t="shared" si="46"/>
        <v>12.908634964708332</v>
      </c>
      <c r="T69" s="30">
        <f t="shared" si="46"/>
        <v>12.352770270079819</v>
      </c>
      <c r="U69" s="30">
        <f t="shared" si="46"/>
        <v>11.85874178945641</v>
      </c>
      <c r="V69" s="30">
        <f t="shared" si="46"/>
        <v>11.301882046698397</v>
      </c>
      <c r="W69" s="30">
        <f t="shared" si="46"/>
        <v>10.762744000577545</v>
      </c>
      <c r="X69" s="30">
        <f t="shared" si="46"/>
        <v>10.2105591241412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23.446890213610487</v>
      </c>
      <c r="D72" s="30">
        <f>(D13/D$10)*100</f>
        <v>15.931205662329647</v>
      </c>
      <c r="E72" s="30">
        <f t="shared" ref="E72:X72" si="47">(E13/E$10)*100</f>
        <v>16.803862108115556</v>
      </c>
      <c r="F72" s="30">
        <f t="shared" si="47"/>
        <v>17.648226247390681</v>
      </c>
      <c r="G72" s="30">
        <f t="shared" si="47"/>
        <v>18.154858606373597</v>
      </c>
      <c r="H72" s="30">
        <f t="shared" si="47"/>
        <v>18.691438746040102</v>
      </c>
      <c r="I72" s="30">
        <f t="shared" si="47"/>
        <v>19.702599049944542</v>
      </c>
      <c r="J72" s="30">
        <f t="shared" si="47"/>
        <v>20.318031582118486</v>
      </c>
      <c r="K72" s="30">
        <f t="shared" si="47"/>
        <v>20.97316798084421</v>
      </c>
      <c r="L72" s="30">
        <f t="shared" si="47"/>
        <v>21.671960585528634</v>
      </c>
      <c r="M72" s="30">
        <f t="shared" si="47"/>
        <v>22.899087319310748</v>
      </c>
      <c r="N72" s="30">
        <f t="shared" si="47"/>
        <v>23.710952499571551</v>
      </c>
      <c r="O72" s="30">
        <f t="shared" si="47"/>
        <v>24.484448859618116</v>
      </c>
      <c r="P72" s="30">
        <f t="shared" si="47"/>
        <v>24.779529445186959</v>
      </c>
      <c r="Q72" s="30">
        <f t="shared" si="47"/>
        <v>25.285125971407325</v>
      </c>
      <c r="R72" s="30">
        <f t="shared" si="47"/>
        <v>25.627520249727787</v>
      </c>
      <c r="S72" s="30">
        <f t="shared" si="47"/>
        <v>28.124930958079318</v>
      </c>
      <c r="T72" s="30">
        <f t="shared" si="47"/>
        <v>28.482361177124265</v>
      </c>
      <c r="U72" s="30">
        <f t="shared" si="47"/>
        <v>29.213534938783692</v>
      </c>
      <c r="V72" s="30">
        <f t="shared" si="47"/>
        <v>29.580199189825784</v>
      </c>
      <c r="W72" s="30">
        <f t="shared" si="47"/>
        <v>29.95736994182468</v>
      </c>
      <c r="X72" s="30">
        <f t="shared" si="47"/>
        <v>30.344283366674535</v>
      </c>
    </row>
    <row r="73" spans="1:24" ht="15.75">
      <c r="A73" s="36"/>
      <c r="B73" s="10" t="s">
        <v>11</v>
      </c>
      <c r="C73" s="31">
        <f>AVERAGE(D73:X73)</f>
        <v>70.615101638846141</v>
      </c>
      <c r="D73" s="30">
        <f>(D16/D$10)*100</f>
        <v>79.228486727094619</v>
      </c>
      <c r="E73" s="30">
        <f t="shared" ref="E73:X73" si="48">(E16/E$10)*100</f>
        <v>78.260699843460159</v>
      </c>
      <c r="F73" s="30">
        <f t="shared" si="48"/>
        <v>77.312644808192232</v>
      </c>
      <c r="G73" s="30">
        <f>(G16/G$10)*100</f>
        <v>76.673590910989134</v>
      </c>
      <c r="H73" s="30">
        <f t="shared" si="48"/>
        <v>75.996761602051862</v>
      </c>
      <c r="I73" s="30">
        <f t="shared" si="48"/>
        <v>74.86676579267683</v>
      </c>
      <c r="J73" s="30">
        <f t="shared" si="48"/>
        <v>74.095094583785553</v>
      </c>
      <c r="K73" s="30">
        <f t="shared" si="48"/>
        <v>73.273719534934472</v>
      </c>
      <c r="L73" s="30">
        <f t="shared" si="48"/>
        <v>72.397610665200048</v>
      </c>
      <c r="M73" s="30">
        <f t="shared" si="48"/>
        <v>71.018900450909925</v>
      </c>
      <c r="N73" s="30">
        <f t="shared" si="48"/>
        <v>70.005309737272597</v>
      </c>
      <c r="O73" s="30">
        <f t="shared" si="48"/>
        <v>69.212014715427713</v>
      </c>
      <c r="P73" s="30">
        <f t="shared" si="48"/>
        <v>68.857325456060963</v>
      </c>
      <c r="Q73" s="30">
        <f t="shared" si="48"/>
        <v>68.308595592664219</v>
      </c>
      <c r="R73" s="30">
        <f t="shared" si="48"/>
        <v>67.911195740463867</v>
      </c>
      <c r="S73" s="30">
        <f t="shared" si="48"/>
        <v>65.542002348438857</v>
      </c>
      <c r="T73" s="30">
        <f t="shared" si="48"/>
        <v>65.123692255001899</v>
      </c>
      <c r="U73" s="30">
        <f t="shared" si="48"/>
        <v>64.362840111301637</v>
      </c>
      <c r="V73" s="30">
        <f t="shared" si="48"/>
        <v>63.932503298895192</v>
      </c>
      <c r="W73" s="30">
        <f t="shared" si="48"/>
        <v>63.493739076523156</v>
      </c>
      <c r="X73" s="30">
        <f t="shared" si="48"/>
        <v>63.043641164424066</v>
      </c>
    </row>
    <row r="74" spans="1:24" ht="15.75">
      <c r="A74" s="36"/>
      <c r="B74" s="10" t="s">
        <v>12</v>
      </c>
      <c r="C74" s="31">
        <f>AVERAGE(D74:X74)</f>
        <v>5.9380081475433686</v>
      </c>
      <c r="D74" s="30">
        <f>(D19/D$10)*100</f>
        <v>4.8403076105757421</v>
      </c>
      <c r="E74" s="30">
        <f t="shared" ref="E74:X74" si="49">(E19/E$10)*100</f>
        <v>4.9354380484242855</v>
      </c>
      <c r="F74" s="30">
        <f t="shared" si="49"/>
        <v>5.0391289444170875</v>
      </c>
      <c r="G74" s="30">
        <f t="shared" si="49"/>
        <v>5.1715504826372678</v>
      </c>
      <c r="H74" s="30">
        <f t="shared" si="49"/>
        <v>5.3117996519080251</v>
      </c>
      <c r="I74" s="30">
        <f t="shared" si="49"/>
        <v>5.4306351573786094</v>
      </c>
      <c r="J74" s="30">
        <f t="shared" si="49"/>
        <v>5.5868738340959547</v>
      </c>
      <c r="K74" s="30">
        <f t="shared" si="49"/>
        <v>5.7531124842213339</v>
      </c>
      <c r="L74" s="30">
        <f t="shared" si="49"/>
        <v>5.9304287492713099</v>
      </c>
      <c r="M74" s="30">
        <f t="shared" si="49"/>
        <v>6.0820122297793429</v>
      </c>
      <c r="N74" s="30">
        <f t="shared" si="49"/>
        <v>6.2837377631558446</v>
      </c>
      <c r="O74" s="30">
        <f t="shared" si="49"/>
        <v>6.3035364249541548</v>
      </c>
      <c r="P74" s="30">
        <f t="shared" si="49"/>
        <v>6.3631450987520797</v>
      </c>
      <c r="Q74" s="30">
        <f t="shared" si="49"/>
        <v>6.4062784359284644</v>
      </c>
      <c r="R74" s="30">
        <f t="shared" si="49"/>
        <v>6.4612840098083382</v>
      </c>
      <c r="S74" s="30">
        <f t="shared" si="49"/>
        <v>6.3330666934818316</v>
      </c>
      <c r="T74" s="30">
        <f t="shared" si="49"/>
        <v>6.3939465678738285</v>
      </c>
      <c r="U74" s="30">
        <f t="shared" si="49"/>
        <v>6.4236249499146707</v>
      </c>
      <c r="V74" s="30">
        <f t="shared" si="49"/>
        <v>6.4872975112790208</v>
      </c>
      <c r="W74" s="30">
        <f t="shared" si="49"/>
        <v>6.548890981652157</v>
      </c>
      <c r="X74" s="30">
        <f t="shared" si="49"/>
        <v>6.6120754689013923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345680299.768879</v>
      </c>
      <c r="E147">
        <v>299846604.50896752</v>
      </c>
      <c r="F147">
        <v>286996035.74362022</v>
      </c>
      <c r="G147">
        <v>315695639.31944072</v>
      </c>
      <c r="H147">
        <v>383122573.6273123</v>
      </c>
      <c r="I147">
        <v>350512113.62549537</v>
      </c>
      <c r="J147">
        <v>367509132.57739723</v>
      </c>
      <c r="K147">
        <v>383109723.05815691</v>
      </c>
      <c r="L147">
        <v>425135366.44166982</v>
      </c>
      <c r="M147">
        <v>374118608.44583029</v>
      </c>
      <c r="N147">
        <v>413025847.14241201</v>
      </c>
      <c r="O147">
        <v>507518798.2887466</v>
      </c>
      <c r="P147">
        <v>550452571.01338017</v>
      </c>
      <c r="Q147">
        <v>517400366.43038797</v>
      </c>
      <c r="R147">
        <v>552764347.47160912</v>
      </c>
      <c r="S147">
        <v>729177686.31321573</v>
      </c>
      <c r="T147">
        <v>784324858.4808116</v>
      </c>
      <c r="U147">
        <v>817130935.44403958</v>
      </c>
      <c r="V147">
        <v>979022744.71956241</v>
      </c>
      <c r="W147">
        <v>1030222759.133163</v>
      </c>
      <c r="X147">
        <v>1365798625.422241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Wealth_NER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2014-12-03T13:24:52Z</dcterms:modified>
</cp:coreProperties>
</file>