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POL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<sst xmlns="http://schemas.openxmlformats.org/spreadsheetml/2006/main" count="95" uniqueCount="65">
  <si>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</si>
  <si>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</si>
  <si>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</si>
  <si>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</si>
  <si>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</si>
  <si>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</si>
  <si>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</si>
  <si>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</si>
  <si>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</si>
  <si>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</si>
  <si>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</si>
  <si>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</si>
  <si>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</si>
  <si>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</si>
  <si>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</si>
  <si>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</si>
  <si>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</si>
  <si>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</si>
  <si>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</si>
  <si>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</si>
  <si>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</si>
  <si>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</si>
  <si>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</si>
  <si>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</si>
  <si>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</si>
  <si>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</si>
  <si>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</si>
  <si>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</si>
  <si>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</si>
  <si>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</si>
  <si>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</si>
  <si>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</si>
  <si>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</si>
  <si>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</si>
  <si>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</si>
  <si>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</si>
  <si>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</si>
  <si>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</si>
  <si>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</si>
  <si>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</si>
  <si>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</si>
  <si>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</si>
  <si>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</si>
  <si>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</si>
  <si>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</si>
  <si>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</si>
  <si>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</si>
  <si>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</si>
  <si>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</si>
  <si>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</si>
  <si>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</si>
  <si>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</si>
  <si>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</si>
  <si>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</si>
  <si>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</si>
  <si>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</si>
  <si>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</si>
  <si>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</si>
  <si>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</si>
  <si>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</si>
  <si>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</si>
  <si>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</si>
  <si>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</si>
  <si>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Poland</t>
  </si>
  <si>
    <t>POL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</si>
</sst>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Wealth_POL!$B$54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Wealth_POL!$D$52:$X$52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Wealth_POL!$D$54:$X$54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1.2526390025219714</c:v>
                </c:pt>
                <c:pt idx="2">
                  <c:v>2.6172928806811768</c:v>
                </c:pt>
                <c:pt idx="3">
                  <c:v>4.1240757991046983</c:v>
                </c:pt>
                <c:pt idx="4">
                  <c:v>6.1434010423724317</c:v>
                </c:pt>
                <c:pt idx="5">
                  <c:v>9.1852038542465042</c:v>
                </c:pt>
                <c:pt idx="6">
                  <c:v>13.604819524035271</c:v>
                </c:pt>
                <c:pt idx="7">
                  <c:v>19.821239762471386</c:v>
                </c:pt>
                <c:pt idx="8">
                  <c:v>27.339717042098499</c:v>
                </c:pt>
                <c:pt idx="9">
                  <c:v>35.404514286725089</c:v>
                </c:pt>
                <c:pt idx="10">
                  <c:v>43.534602751530407</c:v>
                </c:pt>
                <c:pt idx="11">
                  <c:v>50.060986360187897</c:v>
                </c:pt>
                <c:pt idx="12">
                  <c:v>55.587439239874172</c:v>
                </c:pt>
                <c:pt idx="13">
                  <c:v>60.887513358369283</c:v>
                </c:pt>
                <c:pt idx="14">
                  <c:v>66.675718408655712</c:v>
                </c:pt>
                <c:pt idx="15">
                  <c:v>72.970064307006794</c:v>
                </c:pt>
                <c:pt idx="16">
                  <c:v>80.862841814589046</c:v>
                </c:pt>
                <c:pt idx="17">
                  <c:v>90.967908144901614</c:v>
                </c:pt>
                <c:pt idx="18">
                  <c:v>102.27658406843014</c:v>
                </c:pt>
                <c:pt idx="19">
                  <c:v>112.86365020027307</c:v>
                </c:pt>
                <c:pt idx="20" formatCode="_(* #,##0.0000_);_(* \(#,##0.0000\);_(* &quot;-&quot;??_);_(@_)">
                  <c:v>122.99349490392105</c:v>
                </c:pt>
              </c:numCache>
            </c:numRef>
          </c:val>
        </c:ser>
        <c:ser>
          <c:idx val="1"/>
          <c:order val="1"/>
          <c:tx>
            <c:strRef>
              <c:f>Wealth_POL!$B$55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Wealth_POL!$D$52:$X$52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Wealth_POL!$D$55:$X$55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0.63575299336244839</c:v>
                </c:pt>
                <c:pt idx="2">
                  <c:v>1.2061888387448594</c:v>
                </c:pt>
                <c:pt idx="3">
                  <c:v>2.6341407083820156</c:v>
                </c:pt>
                <c:pt idx="4">
                  <c:v>3.7321481990981731</c:v>
                </c:pt>
                <c:pt idx="5">
                  <c:v>4.8415642282660931</c:v>
                </c:pt>
                <c:pt idx="6">
                  <c:v>5.6155058765252397</c:v>
                </c:pt>
                <c:pt idx="7">
                  <c:v>6.6110958726025792</c:v>
                </c:pt>
                <c:pt idx="8">
                  <c:v>7.6735011050082846</c:v>
                </c:pt>
                <c:pt idx="9">
                  <c:v>8.8146443687934894</c:v>
                </c:pt>
                <c:pt idx="10">
                  <c:v>9.0373945291658764</c:v>
                </c:pt>
                <c:pt idx="11">
                  <c:v>10.035583570403418</c:v>
                </c:pt>
                <c:pt idx="12">
                  <c:v>7.4962614726288734</c:v>
                </c:pt>
                <c:pt idx="13">
                  <c:v>8.3072715347820782</c:v>
                </c:pt>
                <c:pt idx="14">
                  <c:v>9.0584078268663539</c:v>
                </c:pt>
                <c:pt idx="15">
                  <c:v>10.256182007737969</c:v>
                </c:pt>
                <c:pt idx="16">
                  <c:v>9.6352931101375994</c:v>
                </c:pt>
                <c:pt idx="17">
                  <c:v>10.320397402317628</c:v>
                </c:pt>
                <c:pt idx="18">
                  <c:v>11.474398415231857</c:v>
                </c:pt>
                <c:pt idx="19">
                  <c:v>12.561842610044804</c:v>
                </c:pt>
                <c:pt idx="20">
                  <c:v>13.738757256097944</c:v>
                </c:pt>
              </c:numCache>
            </c:numRef>
          </c:val>
        </c:ser>
        <c:ser>
          <c:idx val="2"/>
          <c:order val="2"/>
          <c:tx>
            <c:strRef>
              <c:f>Wealth_POL!$B$56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Wealth_POL!$D$52:$X$52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Wealth_POL!$D$56:$X$56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-2.0437699657333663</c:v>
                </c:pt>
                <c:pt idx="2">
                  <c:v>-3.9059594022709976</c:v>
                </c:pt>
                <c:pt idx="3">
                  <c:v>-5.7547745506615566</c:v>
                </c:pt>
                <c:pt idx="4">
                  <c:v>-7.538039604097424</c:v>
                </c:pt>
                <c:pt idx="5">
                  <c:v>-9.3524763580712715</c:v>
                </c:pt>
                <c:pt idx="6">
                  <c:v>-11.191824222390467</c:v>
                </c:pt>
                <c:pt idx="7">
                  <c:v>-12.857786291661066</c:v>
                </c:pt>
                <c:pt idx="8">
                  <c:v>-14.323016525747367</c:v>
                </c:pt>
                <c:pt idx="9">
                  <c:v>-15.712731728857843</c:v>
                </c:pt>
                <c:pt idx="10">
                  <c:v>-17.054160054920274</c:v>
                </c:pt>
                <c:pt idx="11">
                  <c:v>-19.002155693061273</c:v>
                </c:pt>
                <c:pt idx="12">
                  <c:v>-21.207078858121655</c:v>
                </c:pt>
                <c:pt idx="13">
                  <c:v>-23.274736208975632</c:v>
                </c:pt>
                <c:pt idx="14">
                  <c:v>-24.493738095835337</c:v>
                </c:pt>
                <c:pt idx="15">
                  <c:v>-26.295748162900413</c:v>
                </c:pt>
                <c:pt idx="16">
                  <c:v>-27.638864264632691</c:v>
                </c:pt>
                <c:pt idx="17">
                  <c:v>-28.748595480984839</c:v>
                </c:pt>
                <c:pt idx="18">
                  <c:v>-30.096242497828573</c:v>
                </c:pt>
                <c:pt idx="19">
                  <c:v>-31.389422764749941</c:v>
                </c:pt>
                <c:pt idx="20">
                  <c:v>-34.12606234554525</c:v>
                </c:pt>
              </c:numCache>
            </c:numRef>
          </c:val>
        </c:ser>
        <c:ser>
          <c:idx val="4"/>
          <c:order val="3"/>
          <c:tx>
            <c:strRef>
              <c:f>Wealth_POL!$B$53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Wealth_POL!$D$52:$X$52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Wealth_POL!$D$53:$X$53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0.54402812732212702</c:v>
                </c:pt>
                <c:pt idx="2">
                  <c:v>1.0615605490521318</c:v>
                </c:pt>
                <c:pt idx="3">
                  <c:v>2.2897309665448784</c:v>
                </c:pt>
                <c:pt idx="4">
                  <c:v>3.3225650712376931</c:v>
                </c:pt>
                <c:pt idx="5">
                  <c:v>4.4952032375157325</c:v>
                </c:pt>
                <c:pt idx="6">
                  <c:v>5.5744651082955121</c:v>
                </c:pt>
                <c:pt idx="7">
                  <c:v>7.0765625347187111</c:v>
                </c:pt>
                <c:pt idx="8">
                  <c:v>8.8142549648021493</c:v>
                </c:pt>
                <c:pt idx="9">
                  <c:v>10.691119063448728</c:v>
                </c:pt>
                <c:pt idx="10">
                  <c:v>11.839116642246839</c:v>
                </c:pt>
                <c:pt idx="11">
                  <c:v>13.365433020573846</c:v>
                </c:pt>
                <c:pt idx="12">
                  <c:v>11.893583892143411</c:v>
                </c:pt>
                <c:pt idx="13">
                  <c:v>13.102284696086762</c:v>
                </c:pt>
                <c:pt idx="14">
                  <c:v>14.380408666102173</c:v>
                </c:pt>
                <c:pt idx="15">
                  <c:v>16.04689833577082</c:v>
                </c:pt>
                <c:pt idx="16">
                  <c:v>16.483850772073772</c:v>
                </c:pt>
                <c:pt idx="17">
                  <c:v>18.275590426995493</c:v>
                </c:pt>
                <c:pt idx="18">
                  <c:v>20.586211961705246</c:v>
                </c:pt>
                <c:pt idx="19">
                  <c:v>22.753079853662904</c:v>
                </c:pt>
                <c:pt idx="20">
                  <c:v>24.840274267045093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Wealth_POL!$D$64:$X$64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-7.2703065228108983</c:v>
                </c:pt>
                <c:pt idx="2">
                  <c:v>-5.1544114890882291</c:v>
                </c:pt>
                <c:pt idx="3">
                  <c:v>-1.7848755512446024</c:v>
                </c:pt>
                <c:pt idx="4">
                  <c:v>3.2833936892272764</c:v>
                </c:pt>
                <c:pt idx="5">
                  <c:v>10.385272043724747</c:v>
                </c:pt>
                <c:pt idx="6">
                  <c:v>17.25023814007367</c:v>
                </c:pt>
                <c:pt idx="7">
                  <c:v>25.591056736640127</c:v>
                </c:pt>
                <c:pt idx="8">
                  <c:v>31.925539051932049</c:v>
                </c:pt>
                <c:pt idx="9">
                  <c:v>38.003363638146496</c:v>
                </c:pt>
                <c:pt idx="10">
                  <c:v>44.008264311300806</c:v>
                </c:pt>
                <c:pt idx="11">
                  <c:v>45.879714843504125</c:v>
                </c:pt>
                <c:pt idx="12">
                  <c:v>48.126050436355293</c:v>
                </c:pt>
                <c:pt idx="13">
                  <c:v>53.98460395180733</c:v>
                </c:pt>
                <c:pt idx="14">
                  <c:v>62.312577154296719</c:v>
                </c:pt>
                <c:pt idx="15">
                  <c:v>68.2279855815259</c:v>
                </c:pt>
                <c:pt idx="16">
                  <c:v>78.679594276321652</c:v>
                </c:pt>
                <c:pt idx="17">
                  <c:v>90.706406950733424</c:v>
                </c:pt>
                <c:pt idx="18">
                  <c:v>100.33251257726685</c:v>
                </c:pt>
                <c:pt idx="19">
                  <c:v>103.38605743377522</c:v>
                </c:pt>
                <c:pt idx="20">
                  <c:v>111.25619015935074</c:v>
                </c:pt>
              </c:numCache>
            </c:numRef>
          </c:val>
        </c:ser>
        <c:marker val="1"/>
        <c:axId val="77933568"/>
        <c:axId val="77947648"/>
      </c:lineChart>
      <c:catAx>
        <c:axId val="7793356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947648"/>
        <c:crosses val="autoZero"/>
        <c:auto val="1"/>
        <c:lblAlgn val="ctr"/>
        <c:lblOffset val="100"/>
      </c:catAx>
      <c:valAx>
        <c:axId val="779476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93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Wealth_POL!$B$40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Wealth_POL!$D$38:$X$38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Wealth_POL!$D$40:$X$40</c:f>
              <c:numCache>
                <c:formatCode>_(* #,##0_);_(* \(#,##0\);_(* "-"??_);_(@_)</c:formatCode>
                <c:ptCount val="21"/>
                <c:pt idx="0">
                  <c:v>11249.84515177245</c:v>
                </c:pt>
                <c:pt idx="1">
                  <c:v>11390.76509986688</c:v>
                </c:pt>
                <c:pt idx="2">
                  <c:v>11544.286548017448</c:v>
                </c:pt>
                <c:pt idx="3">
                  <c:v>11713.79729311345</c:v>
                </c:pt>
                <c:pt idx="4">
                  <c:v>11940.968256091723</c:v>
                </c:pt>
                <c:pt idx="5">
                  <c:v>12283.166362249816</c:v>
                </c:pt>
                <c:pt idx="6">
                  <c:v>12780.366281404524</c:v>
                </c:pt>
                <c:pt idx="7">
                  <c:v>13479.703932212031</c:v>
                </c:pt>
                <c:pt idx="8">
                  <c:v>14325.520983941275</c:v>
                </c:pt>
                <c:pt idx="9">
                  <c:v>15232.798185766176</c:v>
                </c:pt>
                <c:pt idx="10">
                  <c:v>16147.42054875889</c:v>
                </c:pt>
                <c:pt idx="11">
                  <c:v>16881.628598743515</c:v>
                </c:pt>
                <c:pt idx="12">
                  <c:v>17503.345990093891</c:v>
                </c:pt>
                <c:pt idx="13">
                  <c:v>18099.596121353759</c:v>
                </c:pt>
                <c:pt idx="14">
                  <c:v>18750.760226578055</c:v>
                </c:pt>
                <c:pt idx="15">
                  <c:v>19458.864393459491</c:v>
                </c:pt>
                <c:pt idx="16">
                  <c:v>20346.789641236421</c:v>
                </c:pt>
                <c:pt idx="17">
                  <c:v>21483.593955880478</c:v>
                </c:pt>
                <c:pt idx="18">
                  <c:v>22755.802485993212</c:v>
                </c:pt>
                <c:pt idx="19">
                  <c:v>23946.831031941289</c:v>
                </c:pt>
                <c:pt idx="20">
                  <c:v>25086.422875216707</c:v>
                </c:pt>
              </c:numCache>
            </c:numRef>
          </c:val>
        </c:ser>
        <c:ser>
          <c:idx val="1"/>
          <c:order val="1"/>
          <c:tx>
            <c:strRef>
              <c:f>Wealth_POL!$B$41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Wealth_POL!$D$38:$X$38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Wealth_POL!$D$41:$X$41</c:f>
              <c:numCache>
                <c:formatCode>General</c:formatCode>
                <c:ptCount val="21"/>
                <c:pt idx="0">
                  <c:v>69935.601780528654</c:v>
                </c:pt>
                <c:pt idx="1">
                  <c:v>70380.219462274414</c:v>
                </c:pt>
                <c:pt idx="2">
                  <c:v>70779.157203514435</c:v>
                </c:pt>
                <c:pt idx="3">
                  <c:v>71777.803936681492</c:v>
                </c:pt>
                <c:pt idx="4">
                  <c:v>72545.70208290912</c:v>
                </c:pt>
                <c:pt idx="5">
                  <c:v>73321.578859157351</c:v>
                </c:pt>
                <c:pt idx="6">
                  <c:v>73862.839608297523</c:v>
                </c:pt>
                <c:pt idx="7">
                  <c:v>74559.111463320965</c:v>
                </c:pt>
                <c:pt idx="8">
                  <c:v>75302.110955951706</c:v>
                </c:pt>
                <c:pt idx="9">
                  <c:v>76100.176364657862</c:v>
                </c:pt>
                <c:pt idx="10">
                  <c:v>76255.958029781381</c:v>
                </c:pt>
                <c:pt idx="11">
                  <c:v>76954.047542678149</c:v>
                </c:pt>
                <c:pt idx="12">
                  <c:v>75178.157352453578</c:v>
                </c:pt>
                <c:pt idx="13">
                  <c:v>75745.342119921057</c:v>
                </c:pt>
                <c:pt idx="14">
                  <c:v>76270.653805982147</c:v>
                </c:pt>
                <c:pt idx="15">
                  <c:v>77108.324387346511</c:v>
                </c:pt>
                <c:pt idx="16">
                  <c:v>76674.102000421204</c:v>
                </c:pt>
                <c:pt idx="17">
                  <c:v>77153.233809981539</c:v>
                </c:pt>
                <c:pt idx="18">
                  <c:v>77960.291362916498</c:v>
                </c:pt>
                <c:pt idx="19">
                  <c:v>78720.802004586352</c:v>
                </c:pt>
                <c:pt idx="20">
                  <c:v>79543.884344746795</c:v>
                </c:pt>
              </c:numCache>
            </c:numRef>
          </c:val>
        </c:ser>
        <c:ser>
          <c:idx val="2"/>
          <c:order val="2"/>
          <c:tx>
            <c:strRef>
              <c:f>Wealth_POL!$B$42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Wealth_POL!$D$38:$X$38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Wealth_POL!$D$42:$X$42</c:f>
              <c:numCache>
                <c:formatCode>_(* #,##0_);_(* \(#,##0\);_(* "-"??_);_(@_)</c:formatCode>
                <c:ptCount val="21"/>
                <c:pt idx="0">
                  <c:v>5559.3967559662142</c:v>
                </c:pt>
                <c:pt idx="1">
                  <c:v>5445.7754747918216</c:v>
                </c:pt>
                <c:pt idx="2">
                  <c:v>5342.2489756670029</c:v>
                </c:pt>
                <c:pt idx="3">
                  <c:v>5239.4660062835665</c:v>
                </c:pt>
                <c:pt idx="4">
                  <c:v>5140.3272267525736</c:v>
                </c:pt>
                <c:pt idx="5">
                  <c:v>5039.4554887130926</c:v>
                </c:pt>
                <c:pt idx="6">
                  <c:v>4937.1988432131975</c:v>
                </c:pt>
                <c:pt idx="7">
                  <c:v>4844.5814019785403</c:v>
                </c:pt>
                <c:pt idx="8">
                  <c:v>4763.1234398773104</c:v>
                </c:pt>
                <c:pt idx="9">
                  <c:v>4685.8636579584172</c:v>
                </c:pt>
                <c:pt idx="10">
                  <c:v>4611.2883351156906</c:v>
                </c:pt>
                <c:pt idx="11">
                  <c:v>4502.9915288025168</c:v>
                </c:pt>
                <c:pt idx="12">
                  <c:v>4380.4111018926023</c:v>
                </c:pt>
                <c:pt idx="13">
                  <c:v>4265.4618262047288</c:v>
                </c:pt>
                <c:pt idx="14">
                  <c:v>4197.6926748514834</c:v>
                </c:pt>
                <c:pt idx="15">
                  <c:v>4097.5117856408833</c:v>
                </c:pt>
                <c:pt idx="16">
                  <c:v>4022.8426326523195</c:v>
                </c:pt>
                <c:pt idx="17">
                  <c:v>3961.1482714104932</c:v>
                </c:pt>
                <c:pt idx="18">
                  <c:v>3886.2272268742076</c:v>
                </c:pt>
                <c:pt idx="19">
                  <c:v>3814.3342050661859</c:v>
                </c:pt>
                <c:pt idx="20">
                  <c:v>3662.1935529889638</c:v>
                </c:pt>
              </c:numCache>
            </c:numRef>
          </c:val>
        </c:ser>
        <c:overlap val="100"/>
        <c:axId val="82122240"/>
        <c:axId val="82123776"/>
      </c:barChart>
      <c:catAx>
        <c:axId val="8212224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123776"/>
        <c:crosses val="autoZero"/>
        <c:auto val="1"/>
        <c:lblAlgn val="ctr"/>
        <c:lblOffset val="100"/>
      </c:catAx>
      <c:valAx>
        <c:axId val="8212377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212224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Wealth_POL!$B$67:$B$69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Wealth_POL!$C$67:$C$69</c:f>
              <c:numCache>
                <c:formatCode>_(* #,##0_);_(* \(#,##0\);_(* "-"??_);_(@_)</c:formatCode>
                <c:ptCount val="3"/>
                <c:pt idx="0">
                  <c:v>16.942319185689918</c:v>
                </c:pt>
                <c:pt idx="1">
                  <c:v>78.224584917532766</c:v>
                </c:pt>
                <c:pt idx="2">
                  <c:v>4.8330958967773183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Wealth_POL!$B$72:$B$75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Wealth_POL!$C$72:$C$75</c:f>
              <c:numCache>
                <c:formatCode>_(* #,##0_);_(* \(#,##0\);_(* "-"??_);_(@_)</c:formatCode>
                <c:ptCount val="4"/>
                <c:pt idx="0">
                  <c:v>21.139914581059919</c:v>
                </c:pt>
                <c:pt idx="1">
                  <c:v>2.7468633253057608</c:v>
                </c:pt>
                <c:pt idx="2">
                  <c:v>71.879701787592197</c:v>
                </c:pt>
                <c:pt idx="3">
                  <c:v>4.2335203060421502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3301176865003.5039</v>
      </c>
      <c r="E7" s="13">
        <f t="shared" ref="E7:X7" si="0">+E8+E9+E10</f>
        <v>3328253835776.0332</v>
      </c>
      <c r="F7" s="13">
        <f t="shared" si="0"/>
        <v>3353012518373.1689</v>
      </c>
      <c r="G7" s="13">
        <f t="shared" si="0"/>
        <v>3399845215496.0146</v>
      </c>
      <c r="H7" s="13">
        <f t="shared" si="0"/>
        <v>3438498533191.25</v>
      </c>
      <c r="I7" s="13">
        <f t="shared" si="0"/>
        <v>3479992030650.3789</v>
      </c>
      <c r="J7" s="13">
        <f t="shared" si="0"/>
        <v>3516590649675.7383</v>
      </c>
      <c r="K7" s="13">
        <f t="shared" si="0"/>
        <v>3565711494133.6987</v>
      </c>
      <c r="L7" s="13">
        <f t="shared" si="0"/>
        <v>3621435365017.5269</v>
      </c>
      <c r="M7" s="13">
        <f t="shared" si="0"/>
        <v>3680982694441.9458</v>
      </c>
      <c r="N7" s="13">
        <f t="shared" si="0"/>
        <v>3715898846638.9609</v>
      </c>
      <c r="O7" s="13">
        <f t="shared" si="0"/>
        <v>3763107111389.6108</v>
      </c>
      <c r="P7" s="13">
        <f t="shared" si="0"/>
        <v>3710725228982.4233</v>
      </c>
      <c r="Q7" s="13">
        <f t="shared" si="0"/>
        <v>3747635876447.9941</v>
      </c>
      <c r="R7" s="13">
        <f t="shared" si="0"/>
        <v>3787702693915.7397</v>
      </c>
      <c r="S7" s="13">
        <f t="shared" si="0"/>
        <v>3841872323706.4673</v>
      </c>
      <c r="T7" s="13">
        <f t="shared" si="0"/>
        <v>3856872681682.7222</v>
      </c>
      <c r="U7" s="13">
        <f t="shared" si="0"/>
        <v>3918192286545.1392</v>
      </c>
      <c r="V7" s="13">
        <f t="shared" si="0"/>
        <v>3997739833146.6475</v>
      </c>
      <c r="W7" s="13">
        <f t="shared" si="0"/>
        <v>4072853042912.2529</v>
      </c>
      <c r="X7" s="13">
        <f t="shared" si="0"/>
        <v>4145075232636.0381</v>
      </c>
    </row>
    <row r="8" spans="1:24" s="22" customFormat="1" ht="15.75">
      <c r="A8" s="19">
        <v>1</v>
      </c>
      <c r="B8" s="20" t="s">
        <v>5</v>
      </c>
      <c r="C8" s="20"/>
      <c r="D8" s="21">
        <v>428126064568.90894</v>
      </c>
      <c r="E8" s="21">
        <v>434679729217.20135</v>
      </c>
      <c r="F8" s="21">
        <v>441542593311.19171</v>
      </c>
      <c r="G8" s="21">
        <v>448829242370.3526</v>
      </c>
      <c r="H8" s="21">
        <v>458109754299.56122</v>
      </c>
      <c r="I8" s="21">
        <v>471572596116.56244</v>
      </c>
      <c r="J8" s="21">
        <v>490752543578.40802</v>
      </c>
      <c r="K8" s="21">
        <v>517473917899.34381</v>
      </c>
      <c r="L8" s="21">
        <v>549618954788.70428</v>
      </c>
      <c r="M8" s="21">
        <v>583965267191.04687</v>
      </c>
      <c r="N8" s="21">
        <v>618485671313.28674</v>
      </c>
      <c r="O8" s="21">
        <v>646006074078.68433</v>
      </c>
      <c r="P8" s="21">
        <v>669161616364.24658</v>
      </c>
      <c r="Q8" s="21">
        <v>691371105682.48523</v>
      </c>
      <c r="R8" s="21">
        <v>715812784251.48755</v>
      </c>
      <c r="S8" s="21">
        <v>742648337930.95703</v>
      </c>
      <c r="T8" s="21">
        <v>776643675046.57593</v>
      </c>
      <c r="U8" s="21">
        <v>820453340079.71387</v>
      </c>
      <c r="V8" s="21">
        <v>869691772590.43726</v>
      </c>
      <c r="W8" s="21">
        <v>915947800018.19751</v>
      </c>
      <c r="X8" s="21">
        <v>960224479010.89209</v>
      </c>
    </row>
    <row r="9" spans="1:24" s="22" customFormat="1" ht="15.75">
      <c r="A9" s="19">
        <v>2</v>
      </c>
      <c r="B9" s="20" t="s">
        <v>38</v>
      </c>
      <c r="C9" s="20"/>
      <c r="D9" s="21">
        <v>2661481430154.5093</v>
      </c>
      <c r="E9" s="21">
        <v>2685759426157.0874</v>
      </c>
      <c r="F9" s="21">
        <v>2707141103439.3745</v>
      </c>
      <c r="G9" s="21">
        <v>2750259079423.2251</v>
      </c>
      <c r="H9" s="21">
        <v>2783182489387.8506</v>
      </c>
      <c r="I9" s="21">
        <v>2814945778170.2617</v>
      </c>
      <c r="J9" s="21">
        <v>2836254894074.3193</v>
      </c>
      <c r="K9" s="21">
        <v>2862258378822.3584</v>
      </c>
      <c r="L9" s="21">
        <v>2889072415822.645</v>
      </c>
      <c r="M9" s="21">
        <v>2917379937823.813</v>
      </c>
      <c r="N9" s="21">
        <v>2920789562102.0522</v>
      </c>
      <c r="O9" s="21">
        <v>2944785916046.6313</v>
      </c>
      <c r="P9" s="21">
        <v>2874098319128.5049</v>
      </c>
      <c r="Q9" s="21">
        <v>2893332015843.4048</v>
      </c>
      <c r="R9" s="21">
        <v>2911642429310.9785</v>
      </c>
      <c r="S9" s="21">
        <v>2942842284576.0547</v>
      </c>
      <c r="T9" s="21">
        <v>2926675775809.7383</v>
      </c>
      <c r="U9" s="21">
        <v>2946463636733.5474</v>
      </c>
      <c r="V9" s="21">
        <v>2979522432962.5527</v>
      </c>
      <c r="W9" s="21">
        <v>3011009904216.2798</v>
      </c>
      <c r="X9" s="21">
        <v>3044674216143.1953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211569370280.08588</v>
      </c>
      <c r="E10" s="21">
        <f t="shared" ref="E10:X10" si="1">+E13+E16+E19+E23</f>
        <v>207814680401.74487</v>
      </c>
      <c r="F10" s="21">
        <f t="shared" si="1"/>
        <v>204328821622.60245</v>
      </c>
      <c r="G10" s="21">
        <f t="shared" si="1"/>
        <v>200756893702.43692</v>
      </c>
      <c r="H10" s="21">
        <f t="shared" si="1"/>
        <v>197206289503.83823</v>
      </c>
      <c r="I10" s="21">
        <f t="shared" si="1"/>
        <v>193473656363.5545</v>
      </c>
      <c r="J10" s="21">
        <f t="shared" si="1"/>
        <v>189583212023.01065</v>
      </c>
      <c r="K10" s="21">
        <f t="shared" si="1"/>
        <v>185979197411.9968</v>
      </c>
      <c r="L10" s="21">
        <f t="shared" si="1"/>
        <v>182743994406.17767</v>
      </c>
      <c r="M10" s="21">
        <f t="shared" si="1"/>
        <v>179637489427.08582</v>
      </c>
      <c r="N10" s="21">
        <f t="shared" si="1"/>
        <v>176623613223.62201</v>
      </c>
      <c r="O10" s="21">
        <f t="shared" si="1"/>
        <v>172315121264.29544</v>
      </c>
      <c r="P10" s="21">
        <f t="shared" si="1"/>
        <v>167465293489.67184</v>
      </c>
      <c r="Q10" s="21">
        <f t="shared" si="1"/>
        <v>162932754922.104</v>
      </c>
      <c r="R10" s="21">
        <f t="shared" si="1"/>
        <v>160247480353.2738</v>
      </c>
      <c r="S10" s="21">
        <f t="shared" si="1"/>
        <v>156381701199.45572</v>
      </c>
      <c r="T10" s="21">
        <f t="shared" si="1"/>
        <v>153553230826.40784</v>
      </c>
      <c r="U10" s="21">
        <f t="shared" si="1"/>
        <v>151275309731.87811</v>
      </c>
      <c r="V10" s="21">
        <f t="shared" si="1"/>
        <v>148525627593.65732</v>
      </c>
      <c r="W10" s="21">
        <f t="shared" si="1"/>
        <v>145895338677.77527</v>
      </c>
      <c r="X10" s="21">
        <f t="shared" si="1"/>
        <v>140176537481.95053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43553146882.60997</v>
      </c>
      <c r="E11" s="38">
        <f t="shared" ref="E11:X11" si="2">+E13+E16</f>
        <v>43551795973.173508</v>
      </c>
      <c r="F11" s="38">
        <f t="shared" si="2"/>
        <v>43613838473.283958</v>
      </c>
      <c r="G11" s="38">
        <f t="shared" si="2"/>
        <v>43637844927.666267</v>
      </c>
      <c r="H11" s="38">
        <f t="shared" si="2"/>
        <v>43704113655.079842</v>
      </c>
      <c r="I11" s="38">
        <f t="shared" si="2"/>
        <v>43607672631.32299</v>
      </c>
      <c r="J11" s="38">
        <f t="shared" si="2"/>
        <v>43378105447.517601</v>
      </c>
      <c r="K11" s="38">
        <f t="shared" si="2"/>
        <v>43425356152.067116</v>
      </c>
      <c r="L11" s="38">
        <f t="shared" si="2"/>
        <v>43478946197.571312</v>
      </c>
      <c r="M11" s="38">
        <f t="shared" si="2"/>
        <v>43545214924.984894</v>
      </c>
      <c r="N11" s="38">
        <f t="shared" si="2"/>
        <v>43581900061.276581</v>
      </c>
      <c r="O11" s="38">
        <f t="shared" si="2"/>
        <v>42355052451.775459</v>
      </c>
      <c r="P11" s="38">
        <f t="shared" si="2"/>
        <v>40570342838.261414</v>
      </c>
      <c r="Q11" s="38">
        <f t="shared" si="2"/>
        <v>39121618295.346054</v>
      </c>
      <c r="R11" s="38">
        <f t="shared" si="2"/>
        <v>39549338675.019638</v>
      </c>
      <c r="S11" s="38">
        <f t="shared" si="2"/>
        <v>38753566250.437599</v>
      </c>
      <c r="T11" s="38">
        <f t="shared" si="2"/>
        <v>38936666317.25193</v>
      </c>
      <c r="U11" s="38">
        <f t="shared" si="2"/>
        <v>39476882591.180588</v>
      </c>
      <c r="V11" s="38">
        <f t="shared" si="2"/>
        <v>39503612247.779175</v>
      </c>
      <c r="W11" s="38">
        <f t="shared" si="2"/>
        <v>39504984540.55899</v>
      </c>
      <c r="X11" s="38">
        <f t="shared" si="2"/>
        <v>36378948629.023911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168016223397.47592</v>
      </c>
      <c r="E12" s="38">
        <f t="shared" ref="E12:X12" si="3">+E23+E19</f>
        <v>164262884428.57135</v>
      </c>
      <c r="F12" s="38">
        <f t="shared" si="3"/>
        <v>160714983149.31848</v>
      </c>
      <c r="G12" s="38">
        <f t="shared" si="3"/>
        <v>157119048774.77066</v>
      </c>
      <c r="H12" s="38">
        <f t="shared" si="3"/>
        <v>153502175848.75839</v>
      </c>
      <c r="I12" s="38">
        <f t="shared" si="3"/>
        <v>149865983732.23151</v>
      </c>
      <c r="J12" s="38">
        <f t="shared" si="3"/>
        <v>146205106575.49304</v>
      </c>
      <c r="K12" s="38">
        <f t="shared" si="3"/>
        <v>142553841259.92966</v>
      </c>
      <c r="L12" s="38">
        <f t="shared" si="3"/>
        <v>139265048208.60638</v>
      </c>
      <c r="M12" s="38">
        <f t="shared" si="3"/>
        <v>136092274502.10094</v>
      </c>
      <c r="N12" s="38">
        <f t="shared" si="3"/>
        <v>133041713162.34543</v>
      </c>
      <c r="O12" s="38">
        <f t="shared" si="3"/>
        <v>129960068812.51999</v>
      </c>
      <c r="P12" s="38">
        <f t="shared" si="3"/>
        <v>126894950651.41043</v>
      </c>
      <c r="Q12" s="38">
        <f t="shared" si="3"/>
        <v>123811136626.75797</v>
      </c>
      <c r="R12" s="38">
        <f t="shared" si="3"/>
        <v>120698141678.25417</v>
      </c>
      <c r="S12" s="38">
        <f t="shared" si="3"/>
        <v>117628134949.0181</v>
      </c>
      <c r="T12" s="38">
        <f t="shared" si="3"/>
        <v>114616564509.15591</v>
      </c>
      <c r="U12" s="38">
        <f t="shared" si="3"/>
        <v>111798427140.69749</v>
      </c>
      <c r="V12" s="38">
        <f t="shared" si="3"/>
        <v>109022015345.87813</v>
      </c>
      <c r="W12" s="38">
        <f t="shared" si="3"/>
        <v>106390354137.21628</v>
      </c>
      <c r="X12" s="38">
        <f t="shared" si="3"/>
        <v>103797588852.92662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39711744853.844414</v>
      </c>
      <c r="E13" s="13">
        <f t="shared" ref="E13:X13" si="4">+E14+E15</f>
        <v>39627220307.781853</v>
      </c>
      <c r="F13" s="13">
        <f t="shared" si="4"/>
        <v>39606089171.266205</v>
      </c>
      <c r="G13" s="13">
        <f t="shared" si="4"/>
        <v>39546921989.022415</v>
      </c>
      <c r="H13" s="13">
        <f t="shared" si="4"/>
        <v>39530017079.809898</v>
      </c>
      <c r="I13" s="13">
        <f t="shared" si="4"/>
        <v>39350402419.426949</v>
      </c>
      <c r="J13" s="13">
        <f t="shared" si="4"/>
        <v>39037661598.995461</v>
      </c>
      <c r="K13" s="13">
        <f t="shared" si="4"/>
        <v>39001738666.918877</v>
      </c>
      <c r="L13" s="13">
        <f t="shared" si="4"/>
        <v>38972155075.796974</v>
      </c>
      <c r="M13" s="13">
        <f t="shared" si="4"/>
        <v>38955250166.584457</v>
      </c>
      <c r="N13" s="13">
        <f t="shared" si="4"/>
        <v>38908761666.250053</v>
      </c>
      <c r="O13" s="13">
        <f t="shared" si="4"/>
        <v>37588065634.022476</v>
      </c>
      <c r="P13" s="13">
        <f t="shared" si="4"/>
        <v>35709507597.781982</v>
      </c>
      <c r="Q13" s="13">
        <f t="shared" si="4"/>
        <v>34166934632.140175</v>
      </c>
      <c r="R13" s="13">
        <f t="shared" si="4"/>
        <v>34500806589.087303</v>
      </c>
      <c r="S13" s="13">
        <f t="shared" si="4"/>
        <v>33611185741.778816</v>
      </c>
      <c r="T13" s="13">
        <f t="shared" si="4"/>
        <v>33718954538.008587</v>
      </c>
      <c r="U13" s="13">
        <f t="shared" si="4"/>
        <v>34183839541.352692</v>
      </c>
      <c r="V13" s="13">
        <f t="shared" si="4"/>
        <v>34135237927.366714</v>
      </c>
      <c r="W13" s="13">
        <f t="shared" si="4"/>
        <v>34061278949.561974</v>
      </c>
      <c r="X13" s="13">
        <f t="shared" si="4"/>
        <v>30859911767.442337</v>
      </c>
    </row>
    <row r="14" spans="1:24" ht="15.75">
      <c r="A14" s="8" t="s">
        <v>43</v>
      </c>
      <c r="B14" s="2" t="s">
        <v>27</v>
      </c>
      <c r="C14" s="10"/>
      <c r="D14" s="11">
        <v>31132503428.494106</v>
      </c>
      <c r="E14" s="11">
        <v>31094467382.765953</v>
      </c>
      <c r="F14" s="11">
        <v>31060657564.340927</v>
      </c>
      <c r="G14" s="11">
        <v>30995151041.142441</v>
      </c>
      <c r="H14" s="11">
        <v>30961341222.717415</v>
      </c>
      <c r="I14" s="11">
        <v>30798631471.546978</v>
      </c>
      <c r="J14" s="11">
        <v>30321067786.293488</v>
      </c>
      <c r="K14" s="11">
        <v>30261900604.049694</v>
      </c>
      <c r="L14" s="11">
        <v>30384461195.840412</v>
      </c>
      <c r="M14" s="11">
        <v>30430949696.17482</v>
      </c>
      <c r="N14" s="11">
        <v>30280918626.913769</v>
      </c>
      <c r="O14" s="11">
        <v>29422994484.378738</v>
      </c>
      <c r="P14" s="11">
        <v>28182596770.910603</v>
      </c>
      <c r="Q14" s="11">
        <v>27261279218.828648</v>
      </c>
      <c r="R14" s="11">
        <v>27390179151.574059</v>
      </c>
      <c r="S14" s="11">
        <v>26454069803.931156</v>
      </c>
      <c r="T14" s="11">
        <v>26923181034.578392</v>
      </c>
      <c r="U14" s="11">
        <v>27271844787.086472</v>
      </c>
      <c r="V14" s="11">
        <v>27407084060.786572</v>
      </c>
      <c r="W14" s="11">
        <v>27341577537.588085</v>
      </c>
      <c r="X14" s="11">
        <v>23920446535.705784</v>
      </c>
    </row>
    <row r="15" spans="1:24" ht="15.75">
      <c r="A15" s="8" t="s">
        <v>47</v>
      </c>
      <c r="B15" s="2" t="s">
        <v>6</v>
      </c>
      <c r="C15" s="10"/>
      <c r="D15" s="11">
        <v>8579241425.3503075</v>
      </c>
      <c r="E15" s="11">
        <v>8532752925.0158968</v>
      </c>
      <c r="F15" s="11">
        <v>8545431606.9252815</v>
      </c>
      <c r="G15" s="11">
        <v>8551770947.8799734</v>
      </c>
      <c r="H15" s="11">
        <v>8568675857.0924864</v>
      </c>
      <c r="I15" s="11">
        <v>8551770947.8799734</v>
      </c>
      <c r="J15" s="11">
        <v>8716593812.7019749</v>
      </c>
      <c r="K15" s="11">
        <v>8739838062.8691807</v>
      </c>
      <c r="L15" s="11">
        <v>8587693879.9565639</v>
      </c>
      <c r="M15" s="11">
        <v>8524300470.4096403</v>
      </c>
      <c r="N15" s="11">
        <v>8627843039.3362827</v>
      </c>
      <c r="O15" s="11">
        <v>8165071149.6437407</v>
      </c>
      <c r="P15" s="11">
        <v>7526910826.8713779</v>
      </c>
      <c r="Q15" s="11">
        <v>6905655413.3115282</v>
      </c>
      <c r="R15" s="11">
        <v>7110627437.5132475</v>
      </c>
      <c r="S15" s="11">
        <v>7157115937.8476582</v>
      </c>
      <c r="T15" s="11">
        <v>6795773503.4301939</v>
      </c>
      <c r="U15" s="11">
        <v>6911994754.2662201</v>
      </c>
      <c r="V15" s="11">
        <v>6728153866.580143</v>
      </c>
      <c r="W15" s="11">
        <v>6719701411.9738865</v>
      </c>
      <c r="X15" s="11">
        <v>6939465231.7365541</v>
      </c>
    </row>
    <row r="16" spans="1:24" ht="15.75">
      <c r="A16" s="15" t="s">
        <v>44</v>
      </c>
      <c r="B16" s="10" t="s">
        <v>11</v>
      </c>
      <c r="C16" s="10"/>
      <c r="D16" s="13">
        <f>+D17+D18</f>
        <v>3841402028.7655578</v>
      </c>
      <c r="E16" s="13">
        <f t="shared" ref="E16:X16" si="5">+E17+E18</f>
        <v>3924575665.3916545</v>
      </c>
      <c r="F16" s="13">
        <f t="shared" si="5"/>
        <v>4007749302.0177517</v>
      </c>
      <c r="G16" s="13">
        <f t="shared" si="5"/>
        <v>4090922938.6438494</v>
      </c>
      <c r="H16" s="13">
        <f t="shared" si="5"/>
        <v>4174096575.2699461</v>
      </c>
      <c r="I16" s="13">
        <f t="shared" si="5"/>
        <v>4257270211.8960433</v>
      </c>
      <c r="J16" s="13">
        <f t="shared" si="5"/>
        <v>4340443848.5221405</v>
      </c>
      <c r="K16" s="13">
        <f t="shared" si="5"/>
        <v>4423617485.1482382</v>
      </c>
      <c r="L16" s="13">
        <f t="shared" si="5"/>
        <v>4506791121.7743349</v>
      </c>
      <c r="M16" s="13">
        <f t="shared" si="5"/>
        <v>4589964758.4004326</v>
      </c>
      <c r="N16" s="13">
        <f t="shared" si="5"/>
        <v>4673138395.0265293</v>
      </c>
      <c r="O16" s="13">
        <f t="shared" si="5"/>
        <v>4766986817.7529812</v>
      </c>
      <c r="P16" s="13">
        <f t="shared" si="5"/>
        <v>4860835240.4794312</v>
      </c>
      <c r="Q16" s="13">
        <f t="shared" si="5"/>
        <v>4954683663.205883</v>
      </c>
      <c r="R16" s="13">
        <f t="shared" si="5"/>
        <v>5048532085.932333</v>
      </c>
      <c r="S16" s="13">
        <f t="shared" si="5"/>
        <v>5142380508.6587849</v>
      </c>
      <c r="T16" s="13">
        <f t="shared" si="5"/>
        <v>5217711779.2433424</v>
      </c>
      <c r="U16" s="13">
        <f t="shared" si="5"/>
        <v>5293043049.8278999</v>
      </c>
      <c r="V16" s="13">
        <f t="shared" si="5"/>
        <v>5368374320.4124565</v>
      </c>
      <c r="W16" s="13">
        <f t="shared" si="5"/>
        <v>5443705590.997014</v>
      </c>
      <c r="X16" s="13">
        <f t="shared" si="5"/>
        <v>5519036861.5815716</v>
      </c>
    </row>
    <row r="17" spans="1:24">
      <c r="A17" s="8" t="s">
        <v>45</v>
      </c>
      <c r="B17" s="2" t="s">
        <v>7</v>
      </c>
      <c r="C17" s="2"/>
      <c r="D17" s="14">
        <v>2294189462.9090309</v>
      </c>
      <c r="E17" s="14">
        <v>2358963814.9681854</v>
      </c>
      <c r="F17" s="14">
        <v>2423738167.0273404</v>
      </c>
      <c r="G17" s="14">
        <v>2488512519.0864954</v>
      </c>
      <c r="H17" s="14">
        <v>2553286871.1456499</v>
      </c>
      <c r="I17" s="14">
        <v>2618061223.2048049</v>
      </c>
      <c r="J17" s="14">
        <v>2682835575.2639599</v>
      </c>
      <c r="K17" s="14">
        <v>2747609927.3231149</v>
      </c>
      <c r="L17" s="14">
        <v>2812384279.3822694</v>
      </c>
      <c r="M17" s="14">
        <v>2877158631.4414248</v>
      </c>
      <c r="N17" s="14">
        <v>2941932983.5005794</v>
      </c>
      <c r="O17" s="14">
        <v>3019891115.0101256</v>
      </c>
      <c r="P17" s="14">
        <v>3097849246.5196714</v>
      </c>
      <c r="Q17" s="14">
        <v>3175807378.0292177</v>
      </c>
      <c r="R17" s="14">
        <v>3253765509.5387635</v>
      </c>
      <c r="S17" s="14">
        <v>3331723641.0483098</v>
      </c>
      <c r="T17" s="14">
        <v>3394509944.882679</v>
      </c>
      <c r="U17" s="14">
        <v>3457296248.7170482</v>
      </c>
      <c r="V17" s="14">
        <v>3520082552.5514169</v>
      </c>
      <c r="W17" s="14">
        <v>3582868856.3857861</v>
      </c>
      <c r="X17" s="14">
        <v>3645655160.2201552</v>
      </c>
    </row>
    <row r="18" spans="1:24">
      <c r="A18" s="8" t="s">
        <v>46</v>
      </c>
      <c r="B18" s="2" t="s">
        <v>62</v>
      </c>
      <c r="C18" s="2"/>
      <c r="D18" s="14">
        <v>1547212565.8565269</v>
      </c>
      <c r="E18" s="14">
        <v>1565611850.4234691</v>
      </c>
      <c r="F18" s="14">
        <v>1584011134.9904115</v>
      </c>
      <c r="G18" s="14">
        <v>1602410419.557354</v>
      </c>
      <c r="H18" s="14">
        <v>1620809704.1242962</v>
      </c>
      <c r="I18" s="14">
        <v>1639208988.6912384</v>
      </c>
      <c r="J18" s="14">
        <v>1657608273.2581811</v>
      </c>
      <c r="K18" s="14">
        <v>1676007557.8251233</v>
      </c>
      <c r="L18" s="14">
        <v>1694406842.3920658</v>
      </c>
      <c r="M18" s="14">
        <v>1712806126.9590082</v>
      </c>
      <c r="N18" s="14">
        <v>1731205411.5259504</v>
      </c>
      <c r="O18" s="14">
        <v>1747095702.7428553</v>
      </c>
      <c r="P18" s="14">
        <v>1762985993.9597602</v>
      </c>
      <c r="Q18" s="14">
        <v>1778876285.1766653</v>
      </c>
      <c r="R18" s="14">
        <v>1794766576.3935699</v>
      </c>
      <c r="S18" s="14">
        <v>1810656867.6104751</v>
      </c>
      <c r="T18" s="14">
        <v>1823201834.3606634</v>
      </c>
      <c r="U18" s="14">
        <v>1835746801.1108518</v>
      </c>
      <c r="V18" s="14">
        <v>1848291767.8610401</v>
      </c>
      <c r="W18" s="14">
        <v>1860836734.6112282</v>
      </c>
      <c r="X18" s="14">
        <v>1873381701.3614163</v>
      </c>
    </row>
    <row r="19" spans="1:24" ht="15.75">
      <c r="A19" s="15" t="s">
        <v>48</v>
      </c>
      <c r="B19" s="10" t="s">
        <v>12</v>
      </c>
      <c r="C19" s="10"/>
      <c r="D19" s="13">
        <f>+D20+D21+D22</f>
        <v>159576705102.72025</v>
      </c>
      <c r="E19" s="13">
        <f t="shared" ref="E19:X19" si="6">+E20+E21+E22</f>
        <v>155916375501.87958</v>
      </c>
      <c r="F19" s="13">
        <f t="shared" si="6"/>
        <v>152449229571.22076</v>
      </c>
      <c r="G19" s="13">
        <f t="shared" si="6"/>
        <v>148943584622.32541</v>
      </c>
      <c r="H19" s="13">
        <f t="shared" si="6"/>
        <v>145420563191.67804</v>
      </c>
      <c r="I19" s="13">
        <f t="shared" si="6"/>
        <v>141878904539.4332</v>
      </c>
      <c r="J19" s="13">
        <f t="shared" si="6"/>
        <v>138321668114.99387</v>
      </c>
      <c r="K19" s="13">
        <f t="shared" si="6"/>
        <v>134772053806.06303</v>
      </c>
      <c r="L19" s="13">
        <f t="shared" si="6"/>
        <v>131590252799.43074</v>
      </c>
      <c r="M19" s="13">
        <f t="shared" si="6"/>
        <v>128530369816.58757</v>
      </c>
      <c r="N19" s="13">
        <f t="shared" si="6"/>
        <v>125590273259.62317</v>
      </c>
      <c r="O19" s="13">
        <f t="shared" si="6"/>
        <v>122624122457.4437</v>
      </c>
      <c r="P19" s="13">
        <f t="shared" si="6"/>
        <v>119682093990.8568</v>
      </c>
      <c r="Q19" s="13">
        <f t="shared" si="6"/>
        <v>116723090340.37454</v>
      </c>
      <c r="R19" s="13">
        <f t="shared" si="6"/>
        <v>113740866316.71376</v>
      </c>
      <c r="S19" s="13">
        <f t="shared" si="6"/>
        <v>110795840236.19157</v>
      </c>
      <c r="T19" s="13">
        <f t="shared" si="6"/>
        <v>107906291585.30588</v>
      </c>
      <c r="U19" s="13">
        <f t="shared" si="6"/>
        <v>105199274376.1651</v>
      </c>
      <c r="V19" s="13">
        <f t="shared" si="6"/>
        <v>102529311990.61728</v>
      </c>
      <c r="W19" s="13">
        <f t="shared" si="6"/>
        <v>100006454249.95235</v>
      </c>
      <c r="X19" s="13">
        <f t="shared" si="6"/>
        <v>97518594690.329849</v>
      </c>
    </row>
    <row r="20" spans="1:24" s="16" customFormat="1">
      <c r="A20" s="8" t="s">
        <v>59</v>
      </c>
      <c r="B20" s="2" t="s">
        <v>13</v>
      </c>
      <c r="C20" s="2"/>
      <c r="D20" s="11">
        <v>1259482866.5179698</v>
      </c>
      <c r="E20" s="11">
        <v>1252742814.0033078</v>
      </c>
      <c r="F20" s="11">
        <v>1245645585.0060239</v>
      </c>
      <c r="G20" s="11">
        <v>1234652486.5964382</v>
      </c>
      <c r="H20" s="11">
        <v>1223496233.4972591</v>
      </c>
      <c r="I20" s="11">
        <v>1213235126.397738</v>
      </c>
      <c r="J20" s="11">
        <v>1202078873.298559</v>
      </c>
      <c r="K20" s="11">
        <v>1188717827.096776</v>
      </c>
      <c r="L20" s="11">
        <v>1172314166.4133985</v>
      </c>
      <c r="M20" s="11">
        <v>1147929154.6985927</v>
      </c>
      <c r="N20" s="11">
        <v>1116140381.6014478</v>
      </c>
      <c r="O20" s="11">
        <v>1079625391.9616289</v>
      </c>
      <c r="P20" s="11">
        <v>1043629873.6247152</v>
      </c>
      <c r="Q20" s="11">
        <v>1008069272.7752208</v>
      </c>
      <c r="R20" s="11">
        <v>947100107.06096745</v>
      </c>
      <c r="S20" s="11">
        <v>878534062.13651836</v>
      </c>
      <c r="T20" s="11">
        <v>804893972.50952804</v>
      </c>
      <c r="U20" s="11">
        <v>744083970.8093518</v>
      </c>
      <c r="V20" s="11">
        <v>682175078.17890656</v>
      </c>
      <c r="W20" s="11">
        <v>626294133.98684406</v>
      </c>
      <c r="X20" s="11">
        <v>582186189.6685518</v>
      </c>
    </row>
    <row r="21" spans="1:24" s="16" customFormat="1">
      <c r="A21" s="8" t="s">
        <v>60</v>
      </c>
      <c r="B21" s="2" t="s">
        <v>14</v>
      </c>
      <c r="C21" s="2"/>
      <c r="D21" s="11">
        <v>10599101360.552637</v>
      </c>
      <c r="E21" s="11">
        <v>10429350794.495584</v>
      </c>
      <c r="F21" s="11">
        <v>10265702144.013494</v>
      </c>
      <c r="G21" s="11">
        <v>10064605824.225086</v>
      </c>
      <c r="H21" s="11">
        <v>9874292247.7796097</v>
      </c>
      <c r="I21" s="11">
        <v>9677088617.1082821</v>
      </c>
      <c r="J21" s="11">
        <v>9481870252.3752842</v>
      </c>
      <c r="K21" s="11">
        <v>9283304175.0015965</v>
      </c>
      <c r="L21" s="11">
        <v>9084076345.9893875</v>
      </c>
      <c r="M21" s="11">
        <v>8890453989.3057747</v>
      </c>
      <c r="N21" s="11">
        <v>8687099909.8294601</v>
      </c>
      <c r="O21" s="11">
        <v>8474481230.2544918</v>
      </c>
      <c r="P21" s="11">
        <v>8258359130.4741507</v>
      </c>
      <c r="Q21" s="11">
        <v>8039356440.7471695</v>
      </c>
      <c r="R21" s="11">
        <v>7808169628.5723429</v>
      </c>
      <c r="S21" s="11">
        <v>7572389443.2393599</v>
      </c>
      <c r="T21" s="11">
        <v>7339022725.158967</v>
      </c>
      <c r="U21" s="11">
        <v>7103904302.4872704</v>
      </c>
      <c r="V21" s="11">
        <v>6880074678.2551088</v>
      </c>
      <c r="W21" s="11">
        <v>6651885242.2118158</v>
      </c>
      <c r="X21" s="11">
        <v>6415248665.2730751</v>
      </c>
    </row>
    <row r="22" spans="1:24" s="16" customFormat="1">
      <c r="A22" s="8" t="s">
        <v>61</v>
      </c>
      <c r="B22" s="2" t="s">
        <v>15</v>
      </c>
      <c r="C22" s="2"/>
      <c r="D22" s="11">
        <v>147718120875.64963</v>
      </c>
      <c r="E22" s="11">
        <v>144234281893.38068</v>
      </c>
      <c r="F22" s="11">
        <v>140937881842.20123</v>
      </c>
      <c r="G22" s="11">
        <v>137644326311.50388</v>
      </c>
      <c r="H22" s="11">
        <v>134322774710.40117</v>
      </c>
      <c r="I22" s="11">
        <v>130988580795.92719</v>
      </c>
      <c r="J22" s="11">
        <v>127637718989.32002</v>
      </c>
      <c r="K22" s="11">
        <v>124300031803.96466</v>
      </c>
      <c r="L22" s="11">
        <v>121333862287.02795</v>
      </c>
      <c r="M22" s="11">
        <v>118491986672.58321</v>
      </c>
      <c r="N22" s="11">
        <v>115787032968.19226</v>
      </c>
      <c r="O22" s="11">
        <v>113070015835.22757</v>
      </c>
      <c r="P22" s="11">
        <v>110380104986.75793</v>
      </c>
      <c r="Q22" s="11">
        <v>107675664626.85216</v>
      </c>
      <c r="R22" s="11">
        <v>104985596581.08044</v>
      </c>
      <c r="S22" s="11">
        <v>102344916730.81569</v>
      </c>
      <c r="T22" s="11">
        <v>99762374887.63739</v>
      </c>
      <c r="U22" s="11">
        <v>97351286102.868484</v>
      </c>
      <c r="V22" s="11">
        <v>94967062234.183258</v>
      </c>
      <c r="W22" s="11">
        <v>92728274873.753693</v>
      </c>
      <c r="X22" s="11">
        <v>90521159835.388229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8439518294.7556839</v>
      </c>
      <c r="E23" s="13">
        <f t="shared" ref="E23:X23" si="7">+E24+E25+E26+E27+E28+E29+E30+E31+E32+E33</f>
        <v>8346508926.6917591</v>
      </c>
      <c r="F23" s="13">
        <f t="shared" si="7"/>
        <v>8265753578.097703</v>
      </c>
      <c r="G23" s="13">
        <f t="shared" si="7"/>
        <v>8175464152.4452553</v>
      </c>
      <c r="H23" s="13">
        <f t="shared" si="7"/>
        <v>8081612657.0803614</v>
      </c>
      <c r="I23" s="13">
        <f t="shared" si="7"/>
        <v>7987079192.7983236</v>
      </c>
      <c r="J23" s="13">
        <f t="shared" si="7"/>
        <v>7883438460.499176</v>
      </c>
      <c r="K23" s="13">
        <f t="shared" si="7"/>
        <v>7781787453.8666325</v>
      </c>
      <c r="L23" s="13">
        <f t="shared" si="7"/>
        <v>7674795409.1756325</v>
      </c>
      <c r="M23" s="13">
        <f t="shared" si="7"/>
        <v>7561904685.5133667</v>
      </c>
      <c r="N23" s="13">
        <f t="shared" si="7"/>
        <v>7451439902.7222567</v>
      </c>
      <c r="O23" s="13">
        <f t="shared" si="7"/>
        <v>7335946355.0762959</v>
      </c>
      <c r="P23" s="13">
        <f t="shared" si="7"/>
        <v>7212856660.5536308</v>
      </c>
      <c r="Q23" s="13">
        <f t="shared" si="7"/>
        <v>7088046286.3834267</v>
      </c>
      <c r="R23" s="13">
        <f t="shared" si="7"/>
        <v>6957275361.5404072</v>
      </c>
      <c r="S23" s="13">
        <f t="shared" si="7"/>
        <v>6832294712.8265305</v>
      </c>
      <c r="T23" s="13">
        <f t="shared" si="7"/>
        <v>6710272923.8500357</v>
      </c>
      <c r="U23" s="13">
        <f t="shared" si="7"/>
        <v>6599152764.5324011</v>
      </c>
      <c r="V23" s="13">
        <f t="shared" si="7"/>
        <v>6492703355.2608528</v>
      </c>
      <c r="W23" s="13">
        <f t="shared" si="7"/>
        <v>6383899887.2639294</v>
      </c>
      <c r="X23" s="13">
        <f t="shared" si="7"/>
        <v>6278994162.5967741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6945061518.4767609</v>
      </c>
      <c r="E25" s="11">
        <v>6868859001.1910238</v>
      </c>
      <c r="F25" s="11">
        <v>6802630635.3824778</v>
      </c>
      <c r="G25" s="11">
        <v>6726308428.2790136</v>
      </c>
      <c r="H25" s="11">
        <v>6650903843.1114511</v>
      </c>
      <c r="I25" s="11">
        <v>6574262463.1607189</v>
      </c>
      <c r="J25" s="11">
        <v>6490100572.9961824</v>
      </c>
      <c r="K25" s="11">
        <v>6407367579.7722692</v>
      </c>
      <c r="L25" s="11">
        <v>6320432875.497076</v>
      </c>
      <c r="M25" s="11">
        <v>6228032336.2123804</v>
      </c>
      <c r="N25" s="11">
        <v>6137447092.4965353</v>
      </c>
      <c r="O25" s="11">
        <v>6042892136.4927664</v>
      </c>
      <c r="P25" s="11">
        <v>5942592069.2381372</v>
      </c>
      <c r="Q25" s="11">
        <v>5842143586.6095266</v>
      </c>
      <c r="R25" s="11">
        <v>5736264377.9846153</v>
      </c>
      <c r="S25" s="11">
        <v>5634169162.9471197</v>
      </c>
      <c r="T25" s="11">
        <v>5534986200.6579361</v>
      </c>
      <c r="U25" s="11">
        <v>5444839819.6070862</v>
      </c>
      <c r="V25" s="11">
        <v>5359124555.0914927</v>
      </c>
      <c r="W25" s="11">
        <v>5271478693.8159752</v>
      </c>
      <c r="X25" s="11">
        <v>5186558768.1391735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154122496.78199783</v>
      </c>
      <c r="E28" s="11">
        <v>150449769.22268414</v>
      </c>
      <c r="F28" s="11">
        <v>147581329.62812063</v>
      </c>
      <c r="G28" s="11">
        <v>144819753.46943301</v>
      </c>
      <c r="H28" s="11">
        <v>141917567.52669814</v>
      </c>
      <c r="I28" s="11">
        <v>138649796.14544046</v>
      </c>
      <c r="J28" s="11">
        <v>135348278.41601145</v>
      </c>
      <c r="K28" s="11">
        <v>132270105.26756309</v>
      </c>
      <c r="L28" s="11">
        <v>128921736.35808957</v>
      </c>
      <c r="M28" s="11">
        <v>125383994.19146121</v>
      </c>
      <c r="N28" s="11">
        <v>122504305.81417392</v>
      </c>
      <c r="O28" s="11">
        <v>119545875.95782013</v>
      </c>
      <c r="P28" s="11">
        <v>116362470.44699083</v>
      </c>
      <c r="Q28" s="11">
        <v>111463625.57078527</v>
      </c>
      <c r="R28" s="11">
        <v>106626648.99956051</v>
      </c>
      <c r="S28" s="11">
        <v>102184504.70194036</v>
      </c>
      <c r="T28" s="11">
        <v>97828413.592157125</v>
      </c>
      <c r="U28" s="11">
        <v>94378974.369910449</v>
      </c>
      <c r="V28" s="11">
        <v>90606695.08349131</v>
      </c>
      <c r="W28" s="11">
        <v>87068390.477726772</v>
      </c>
      <c r="X28" s="11">
        <v>84365870.42833899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1340334279.4969258</v>
      </c>
      <c r="E31" s="11">
        <v>1327200156.2780519</v>
      </c>
      <c r="F31" s="11">
        <v>1315541613.0871048</v>
      </c>
      <c r="G31" s="11">
        <v>1304335970.6968083</v>
      </c>
      <c r="H31" s="11">
        <v>1288791246.4422123</v>
      </c>
      <c r="I31" s="11">
        <v>1274166933.4921646</v>
      </c>
      <c r="J31" s="11">
        <v>1257989609.086982</v>
      </c>
      <c r="K31" s="11">
        <v>1242149768.8268003</v>
      </c>
      <c r="L31" s="11">
        <v>1225440797.3204668</v>
      </c>
      <c r="M31" s="11">
        <v>1208488355.1095252</v>
      </c>
      <c r="N31" s="11">
        <v>1191488504.4115477</v>
      </c>
      <c r="O31" s="11">
        <v>1173508342.6257098</v>
      </c>
      <c r="P31" s="11">
        <v>1153902120.8685029</v>
      </c>
      <c r="Q31" s="11">
        <v>1134439074.203115</v>
      </c>
      <c r="R31" s="11">
        <v>1114384334.5562313</v>
      </c>
      <c r="S31" s="11">
        <v>1095941045.17747</v>
      </c>
      <c r="T31" s="11">
        <v>1077458309.5999422</v>
      </c>
      <c r="U31" s="11">
        <v>1059933970.5554044</v>
      </c>
      <c r="V31" s="11">
        <v>1042972105.0858685</v>
      </c>
      <c r="W31" s="11">
        <v>1025352802.9702268</v>
      </c>
      <c r="X31" s="11">
        <v>1008069524.0292612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180139483467.4985</v>
      </c>
      <c r="E35" s="11">
        <v>167501656036.66071</v>
      </c>
      <c r="F35" s="11">
        <v>171714286883.01971</v>
      </c>
      <c r="G35" s="11">
        <v>178133499782.86319</v>
      </c>
      <c r="H35" s="11">
        <v>187561753317.72339</v>
      </c>
      <c r="I35" s="11">
        <v>200601024615.0701</v>
      </c>
      <c r="J35" s="11">
        <v>213116355634.01389</v>
      </c>
      <c r="K35" s="11">
        <v>228218378439.595</v>
      </c>
      <c r="L35" s="11">
        <v>239587382655.323</v>
      </c>
      <c r="M35" s="11">
        <v>250426791718.49551</v>
      </c>
      <c r="N35" s="11">
        <v>261094480685.18521</v>
      </c>
      <c r="O35" s="11">
        <v>264241456658.02081</v>
      </c>
      <c r="P35" s="11">
        <v>268055779935.80209</v>
      </c>
      <c r="Q35" s="11">
        <v>278421924182.8338</v>
      </c>
      <c r="R35" s="11">
        <v>293303018563.05701</v>
      </c>
      <c r="S35" s="11">
        <v>303911934847.44678</v>
      </c>
      <c r="T35" s="11">
        <v>322838009776.86407</v>
      </c>
      <c r="U35" s="11">
        <v>344743450930.30988</v>
      </c>
      <c r="V35" s="11">
        <v>362416893187.10071</v>
      </c>
      <c r="W35" s="11">
        <v>368237184055.46399</v>
      </c>
      <c r="X35" s="11">
        <v>382760635388.06763</v>
      </c>
    </row>
    <row r="36" spans="1:24" ht="15.75">
      <c r="A36" s="25">
        <v>5</v>
      </c>
      <c r="B36" s="9" t="s">
        <v>9</v>
      </c>
      <c r="C36" s="10"/>
      <c r="D36" s="11">
        <v>38056174.000000015</v>
      </c>
      <c r="E36" s="11">
        <v>38160713.999999993</v>
      </c>
      <c r="F36" s="11">
        <v>38247716</v>
      </c>
      <c r="G36" s="11">
        <v>38316288.999999993</v>
      </c>
      <c r="H36" s="11">
        <v>38364540.000000007</v>
      </c>
      <c r="I36" s="11">
        <v>38391777.999999993</v>
      </c>
      <c r="J36" s="11">
        <v>38398942</v>
      </c>
      <c r="K36" s="11">
        <v>38389116</v>
      </c>
      <c r="L36" s="11">
        <v>38366420.000000007</v>
      </c>
      <c r="M36" s="11">
        <v>38336047</v>
      </c>
      <c r="N36" s="11">
        <v>38302444.000000007</v>
      </c>
      <c r="O36" s="11">
        <v>38266810</v>
      </c>
      <c r="P36" s="11">
        <v>38230497.000000007</v>
      </c>
      <c r="Q36" s="11">
        <v>38198151</v>
      </c>
      <c r="R36" s="11">
        <v>38175134</v>
      </c>
      <c r="S36" s="11">
        <v>38165039.999999993</v>
      </c>
      <c r="T36" s="11">
        <v>38170330.000000007</v>
      </c>
      <c r="U36" s="11">
        <v>38189761.999999993</v>
      </c>
      <c r="V36" s="11">
        <v>38218462.000000007</v>
      </c>
      <c r="W36" s="11">
        <v>38249227.999999993</v>
      </c>
      <c r="X36" s="11">
        <v>38276659.999999993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86744.843688267312</v>
      </c>
      <c r="E39" s="11">
        <f t="shared" si="8"/>
        <v>87216.760036933105</v>
      </c>
      <c r="F39" s="11">
        <f t="shared" si="8"/>
        <v>87665.692727198897</v>
      </c>
      <c r="G39" s="11">
        <f t="shared" si="8"/>
        <v>88731.06723607851</v>
      </c>
      <c r="H39" s="11">
        <f t="shared" si="8"/>
        <v>89626.997565753409</v>
      </c>
      <c r="I39" s="11">
        <f t="shared" si="8"/>
        <v>90644.200710120262</v>
      </c>
      <c r="J39" s="11">
        <f t="shared" si="8"/>
        <v>91580.404732915253</v>
      </c>
      <c r="K39" s="11">
        <f t="shared" si="8"/>
        <v>92883.396797511537</v>
      </c>
      <c r="L39" s="11">
        <f t="shared" si="8"/>
        <v>94390.755379770286</v>
      </c>
      <c r="M39" s="11">
        <f t="shared" si="8"/>
        <v>96018.838208382454</v>
      </c>
      <c r="N39" s="11">
        <f t="shared" si="8"/>
        <v>97014.666913655965</v>
      </c>
      <c r="O39" s="11">
        <f t="shared" si="8"/>
        <v>98338.667670224168</v>
      </c>
      <c r="P39" s="11">
        <f t="shared" si="8"/>
        <v>97061.914444440059</v>
      </c>
      <c r="Q39" s="11">
        <f t="shared" si="8"/>
        <v>98110.400067479553</v>
      </c>
      <c r="R39" s="11">
        <f t="shared" si="8"/>
        <v>99219.106707411687</v>
      </c>
      <c r="S39" s="11">
        <f t="shared" si="8"/>
        <v>100664.70056644689</v>
      </c>
      <c r="T39" s="11">
        <f t="shared" si="8"/>
        <v>101043.73427430996</v>
      </c>
      <c r="U39" s="11">
        <f t="shared" si="8"/>
        <v>102597.9760372725</v>
      </c>
      <c r="V39" s="11">
        <f t="shared" si="8"/>
        <v>104602.32107578391</v>
      </c>
      <c r="W39" s="11">
        <f t="shared" si="8"/>
        <v>106481.96724159384</v>
      </c>
      <c r="X39" s="11">
        <f t="shared" si="8"/>
        <v>108292.50077295247</v>
      </c>
    </row>
    <row r="40" spans="1:24" ht="15.75">
      <c r="B40" s="20" t="s">
        <v>5</v>
      </c>
      <c r="C40" s="7"/>
      <c r="D40" s="11">
        <f t="shared" ref="D40:X40" si="9">+D8/D36</f>
        <v>11249.84515177245</v>
      </c>
      <c r="E40" s="11">
        <f t="shared" si="9"/>
        <v>11390.76509986688</v>
      </c>
      <c r="F40" s="11">
        <f t="shared" si="9"/>
        <v>11544.286548017448</v>
      </c>
      <c r="G40" s="11">
        <f t="shared" si="9"/>
        <v>11713.79729311345</v>
      </c>
      <c r="H40" s="11">
        <f t="shared" si="9"/>
        <v>11940.968256091723</v>
      </c>
      <c r="I40" s="11">
        <f t="shared" si="9"/>
        <v>12283.166362249816</v>
      </c>
      <c r="J40" s="11">
        <f t="shared" si="9"/>
        <v>12780.366281404524</v>
      </c>
      <c r="K40" s="11">
        <f t="shared" si="9"/>
        <v>13479.703932212031</v>
      </c>
      <c r="L40" s="11">
        <f t="shared" si="9"/>
        <v>14325.520983941275</v>
      </c>
      <c r="M40" s="11">
        <f t="shared" si="9"/>
        <v>15232.798185766176</v>
      </c>
      <c r="N40" s="11">
        <f t="shared" si="9"/>
        <v>16147.42054875889</v>
      </c>
      <c r="O40" s="11">
        <f t="shared" si="9"/>
        <v>16881.628598743515</v>
      </c>
      <c r="P40" s="11">
        <f t="shared" si="9"/>
        <v>17503.345990093891</v>
      </c>
      <c r="Q40" s="11">
        <f t="shared" si="9"/>
        <v>18099.596121353759</v>
      </c>
      <c r="R40" s="11">
        <f t="shared" si="9"/>
        <v>18750.760226578055</v>
      </c>
      <c r="S40" s="11">
        <f t="shared" si="9"/>
        <v>19458.864393459491</v>
      </c>
      <c r="T40" s="11">
        <f t="shared" si="9"/>
        <v>20346.789641236421</v>
      </c>
      <c r="U40" s="11">
        <f t="shared" si="9"/>
        <v>21483.593955880478</v>
      </c>
      <c r="V40" s="11">
        <f t="shared" si="9"/>
        <v>22755.802485993212</v>
      </c>
      <c r="W40" s="11">
        <f t="shared" si="9"/>
        <v>23946.831031941289</v>
      </c>
      <c r="X40" s="11">
        <f t="shared" si="9"/>
        <v>25086.422875216707</v>
      </c>
    </row>
    <row r="41" spans="1:24" ht="15.75">
      <c r="B41" s="20" t="s">
        <v>38</v>
      </c>
      <c r="C41" s="7"/>
      <c r="D41" s="37">
        <f>+D9/D36</f>
        <v>69935.601780528654</v>
      </c>
      <c r="E41" s="37">
        <f t="shared" ref="E41:X41" si="10">+E9/E36</f>
        <v>70380.219462274414</v>
      </c>
      <c r="F41" s="37">
        <f t="shared" si="10"/>
        <v>70779.157203514435</v>
      </c>
      <c r="G41" s="37">
        <f t="shared" si="10"/>
        <v>71777.803936681492</v>
      </c>
      <c r="H41" s="37">
        <f t="shared" si="10"/>
        <v>72545.70208290912</v>
      </c>
      <c r="I41" s="37">
        <f t="shared" si="10"/>
        <v>73321.578859157351</v>
      </c>
      <c r="J41" s="37">
        <f t="shared" si="10"/>
        <v>73862.839608297523</v>
      </c>
      <c r="K41" s="37">
        <f t="shared" si="10"/>
        <v>74559.111463320965</v>
      </c>
      <c r="L41" s="37">
        <f t="shared" si="10"/>
        <v>75302.110955951706</v>
      </c>
      <c r="M41" s="37">
        <f t="shared" si="10"/>
        <v>76100.176364657862</v>
      </c>
      <c r="N41" s="37">
        <f t="shared" si="10"/>
        <v>76255.958029781381</v>
      </c>
      <c r="O41" s="37">
        <f t="shared" si="10"/>
        <v>76954.047542678149</v>
      </c>
      <c r="P41" s="37">
        <f t="shared" si="10"/>
        <v>75178.157352453578</v>
      </c>
      <c r="Q41" s="37">
        <f t="shared" si="10"/>
        <v>75745.342119921057</v>
      </c>
      <c r="R41" s="37">
        <f t="shared" si="10"/>
        <v>76270.653805982147</v>
      </c>
      <c r="S41" s="37">
        <f t="shared" si="10"/>
        <v>77108.324387346511</v>
      </c>
      <c r="T41" s="37">
        <f t="shared" si="10"/>
        <v>76674.102000421204</v>
      </c>
      <c r="U41" s="37">
        <f t="shared" si="10"/>
        <v>77153.233809981539</v>
      </c>
      <c r="V41" s="37">
        <f t="shared" si="10"/>
        <v>77960.291362916498</v>
      </c>
      <c r="W41" s="37">
        <f t="shared" si="10"/>
        <v>78720.802004586352</v>
      </c>
      <c r="X41" s="37">
        <f t="shared" si="10"/>
        <v>79543.884344746795</v>
      </c>
    </row>
    <row r="42" spans="1:24" ht="15.75">
      <c r="B42" s="20" t="s">
        <v>10</v>
      </c>
      <c r="C42" s="9"/>
      <c r="D42" s="11">
        <f t="shared" ref="D42:X42" si="11">+D10/D36</f>
        <v>5559.3967559662142</v>
      </c>
      <c r="E42" s="11">
        <f t="shared" si="11"/>
        <v>5445.7754747918216</v>
      </c>
      <c r="F42" s="11">
        <f t="shared" si="11"/>
        <v>5342.2489756670029</v>
      </c>
      <c r="G42" s="11">
        <f t="shared" si="11"/>
        <v>5239.4660062835665</v>
      </c>
      <c r="H42" s="11">
        <f t="shared" si="11"/>
        <v>5140.3272267525736</v>
      </c>
      <c r="I42" s="11">
        <f t="shared" si="11"/>
        <v>5039.4554887130926</v>
      </c>
      <c r="J42" s="11">
        <f t="shared" si="11"/>
        <v>4937.1988432131975</v>
      </c>
      <c r="K42" s="11">
        <f t="shared" si="11"/>
        <v>4844.5814019785403</v>
      </c>
      <c r="L42" s="11">
        <f t="shared" si="11"/>
        <v>4763.1234398773104</v>
      </c>
      <c r="M42" s="11">
        <f t="shared" si="11"/>
        <v>4685.8636579584172</v>
      </c>
      <c r="N42" s="11">
        <f t="shared" si="11"/>
        <v>4611.2883351156906</v>
      </c>
      <c r="O42" s="11">
        <f t="shared" si="11"/>
        <v>4502.9915288025168</v>
      </c>
      <c r="P42" s="11">
        <f t="shared" si="11"/>
        <v>4380.4111018926023</v>
      </c>
      <c r="Q42" s="11">
        <f t="shared" si="11"/>
        <v>4265.4618262047288</v>
      </c>
      <c r="R42" s="11">
        <f t="shared" si="11"/>
        <v>4197.6926748514834</v>
      </c>
      <c r="S42" s="11">
        <f t="shared" si="11"/>
        <v>4097.5117856408833</v>
      </c>
      <c r="T42" s="11">
        <f t="shared" si="11"/>
        <v>4022.8426326523195</v>
      </c>
      <c r="U42" s="11">
        <f t="shared" si="11"/>
        <v>3961.1482714104932</v>
      </c>
      <c r="V42" s="11">
        <f t="shared" si="11"/>
        <v>3886.2272268742076</v>
      </c>
      <c r="W42" s="11">
        <f t="shared" si="11"/>
        <v>3814.3342050661859</v>
      </c>
      <c r="X42" s="11">
        <f t="shared" si="11"/>
        <v>3662.1935529889638</v>
      </c>
    </row>
    <row r="43" spans="1:24" ht="15.75">
      <c r="B43" s="26" t="s">
        <v>32</v>
      </c>
      <c r="C43" s="9"/>
      <c r="D43" s="11">
        <f t="shared" ref="D43:X43" si="12">+D11/D36</f>
        <v>1144.443655387164</v>
      </c>
      <c r="E43" s="11">
        <f t="shared" si="12"/>
        <v>1141.2730897323754</v>
      </c>
      <c r="F43" s="11">
        <f t="shared" si="12"/>
        <v>1140.2991612174687</v>
      </c>
      <c r="G43" s="11">
        <f t="shared" si="12"/>
        <v>1138.8849511931146</v>
      </c>
      <c r="H43" s="11">
        <f t="shared" si="12"/>
        <v>1139.1799212262113</v>
      </c>
      <c r="I43" s="11">
        <f t="shared" si="12"/>
        <v>1135.8596788959085</v>
      </c>
      <c r="J43" s="11">
        <f t="shared" si="12"/>
        <v>1129.6692874381174</v>
      </c>
      <c r="K43" s="11">
        <f t="shared" si="12"/>
        <v>1131.189271252485</v>
      </c>
      <c r="L43" s="11">
        <f t="shared" si="12"/>
        <v>1133.2552319859738</v>
      </c>
      <c r="M43" s="11">
        <f t="shared" si="12"/>
        <v>1135.8817179294697</v>
      </c>
      <c r="N43" s="11">
        <f t="shared" si="12"/>
        <v>1137.8360101845349</v>
      </c>
      <c r="O43" s="11">
        <f t="shared" si="12"/>
        <v>1106.8352039737688</v>
      </c>
      <c r="P43" s="11">
        <f t="shared" si="12"/>
        <v>1061.2036468754618</v>
      </c>
      <c r="Q43" s="11">
        <f t="shared" si="12"/>
        <v>1024.175706707533</v>
      </c>
      <c r="R43" s="11">
        <f t="shared" si="12"/>
        <v>1035.9973765912555</v>
      </c>
      <c r="S43" s="11">
        <f t="shared" si="12"/>
        <v>1015.4205589837612</v>
      </c>
      <c r="T43" s="11">
        <f t="shared" si="12"/>
        <v>1020.0767537836829</v>
      </c>
      <c r="U43" s="11">
        <f t="shared" si="12"/>
        <v>1033.7032891480339</v>
      </c>
      <c r="V43" s="11">
        <f t="shared" si="12"/>
        <v>1033.6264250450258</v>
      </c>
      <c r="W43" s="11">
        <f t="shared" si="12"/>
        <v>1032.8308989807324</v>
      </c>
      <c r="X43" s="11">
        <f t="shared" si="12"/>
        <v>950.42118693281805</v>
      </c>
    </row>
    <row r="44" spans="1:24" ht="15.75">
      <c r="B44" s="26" t="s">
        <v>33</v>
      </c>
      <c r="C44" s="9"/>
      <c r="D44" s="11">
        <f t="shared" ref="D44:X44" si="13">+D12/D36</f>
        <v>4414.9531005790504</v>
      </c>
      <c r="E44" s="11">
        <f t="shared" si="13"/>
        <v>4304.5023850594462</v>
      </c>
      <c r="F44" s="11">
        <f t="shared" si="13"/>
        <v>4201.9498144495346</v>
      </c>
      <c r="G44" s="11">
        <f t="shared" si="13"/>
        <v>4100.5810550904525</v>
      </c>
      <c r="H44" s="11">
        <f t="shared" si="13"/>
        <v>4001.1473055263627</v>
      </c>
      <c r="I44" s="11">
        <f t="shared" si="13"/>
        <v>3903.5958098171836</v>
      </c>
      <c r="J44" s="11">
        <f t="shared" si="13"/>
        <v>3807.5295557750796</v>
      </c>
      <c r="K44" s="11">
        <f t="shared" si="13"/>
        <v>3713.3921307260543</v>
      </c>
      <c r="L44" s="11">
        <f t="shared" si="13"/>
        <v>3629.8682078913371</v>
      </c>
      <c r="M44" s="11">
        <f t="shared" si="13"/>
        <v>3549.981940028948</v>
      </c>
      <c r="N44" s="11">
        <f t="shared" si="13"/>
        <v>3473.452324931156</v>
      </c>
      <c r="O44" s="11">
        <f t="shared" si="13"/>
        <v>3396.156324828748</v>
      </c>
      <c r="P44" s="11">
        <f t="shared" si="13"/>
        <v>3319.2074550171401</v>
      </c>
      <c r="Q44" s="11">
        <f t="shared" si="13"/>
        <v>3241.2861194971965</v>
      </c>
      <c r="R44" s="11">
        <f t="shared" si="13"/>
        <v>3161.6952982602279</v>
      </c>
      <c r="S44" s="11">
        <f t="shared" si="13"/>
        <v>3082.0912266571218</v>
      </c>
      <c r="T44" s="11">
        <f t="shared" si="13"/>
        <v>3002.7658788686367</v>
      </c>
      <c r="U44" s="11">
        <f t="shared" si="13"/>
        <v>2927.4449822624588</v>
      </c>
      <c r="V44" s="11">
        <f t="shared" si="13"/>
        <v>2852.6008018291814</v>
      </c>
      <c r="W44" s="11">
        <f t="shared" si="13"/>
        <v>2781.5033060854535</v>
      </c>
      <c r="X44" s="11">
        <f t="shared" si="13"/>
        <v>2711.772366056146</v>
      </c>
    </row>
    <row r="45" spans="1:24" ht="15.75">
      <c r="B45" s="10" t="s">
        <v>31</v>
      </c>
      <c r="C45" s="9"/>
      <c r="D45" s="11">
        <f t="shared" ref="D45:X45" si="14">+D13/D36</f>
        <v>1043.5033446568852</v>
      </c>
      <c r="E45" s="11">
        <f t="shared" si="14"/>
        <v>1038.4297397522976</v>
      </c>
      <c r="F45" s="11">
        <f t="shared" si="14"/>
        <v>1035.5151447805722</v>
      </c>
      <c r="G45" s="11">
        <f t="shared" si="14"/>
        <v>1032.1177499476116</v>
      </c>
      <c r="H45" s="11">
        <f t="shared" si="14"/>
        <v>1030.3790187451718</v>
      </c>
      <c r="I45" s="11">
        <f t="shared" si="14"/>
        <v>1024.9695239284556</v>
      </c>
      <c r="J45" s="11">
        <f t="shared" si="14"/>
        <v>1016.6337811858322</v>
      </c>
      <c r="K45" s="11">
        <f t="shared" si="14"/>
        <v>1015.9582384475557</v>
      </c>
      <c r="L45" s="11">
        <f t="shared" si="14"/>
        <v>1015.7881573468926</v>
      </c>
      <c r="M45" s="11">
        <f t="shared" si="14"/>
        <v>1016.1519826648913</v>
      </c>
      <c r="N45" s="11">
        <f t="shared" si="14"/>
        <v>1015.8297383386305</v>
      </c>
      <c r="O45" s="11">
        <f t="shared" si="14"/>
        <v>982.26284432965474</v>
      </c>
      <c r="P45" s="11">
        <f t="shared" si="14"/>
        <v>934.05815775248686</v>
      </c>
      <c r="Q45" s="11">
        <f t="shared" si="14"/>
        <v>894.4656675172622</v>
      </c>
      <c r="R45" s="11">
        <f t="shared" si="14"/>
        <v>903.7507658542155</v>
      </c>
      <c r="S45" s="11">
        <f t="shared" si="14"/>
        <v>880.67995583861102</v>
      </c>
      <c r="T45" s="11">
        <f t="shared" si="14"/>
        <v>883.38126859287252</v>
      </c>
      <c r="U45" s="11">
        <f t="shared" si="14"/>
        <v>895.10480692057467</v>
      </c>
      <c r="V45" s="11">
        <f t="shared" si="14"/>
        <v>893.1609526141242</v>
      </c>
      <c r="W45" s="11">
        <f t="shared" si="14"/>
        <v>890.50892607720027</v>
      </c>
      <c r="X45" s="11">
        <f t="shared" si="14"/>
        <v>806.2331396585372</v>
      </c>
    </row>
    <row r="46" spans="1:24" ht="15.75">
      <c r="B46" s="10" t="s">
        <v>11</v>
      </c>
      <c r="C46" s="9"/>
      <c r="D46" s="11">
        <f t="shared" ref="D46:X46" si="15">+D16/D36</f>
        <v>100.94031073027878</v>
      </c>
      <c r="E46" s="11">
        <f t="shared" si="15"/>
        <v>102.84334998007782</v>
      </c>
      <c r="F46" s="11">
        <f t="shared" si="15"/>
        <v>104.78401643689656</v>
      </c>
      <c r="G46" s="11">
        <f t="shared" si="15"/>
        <v>106.76720124550293</v>
      </c>
      <c r="H46" s="11">
        <f t="shared" si="15"/>
        <v>108.80090248103966</v>
      </c>
      <c r="I46" s="11">
        <f t="shared" si="15"/>
        <v>110.89015496745277</v>
      </c>
      <c r="J46" s="11">
        <f t="shared" si="15"/>
        <v>113.0355062522853</v>
      </c>
      <c r="K46" s="11">
        <f t="shared" si="15"/>
        <v>115.23103280492936</v>
      </c>
      <c r="L46" s="11">
        <f t="shared" si="15"/>
        <v>117.4670746390811</v>
      </c>
      <c r="M46" s="11">
        <f t="shared" si="15"/>
        <v>119.72973526457834</v>
      </c>
      <c r="N46" s="11">
        <f t="shared" si="15"/>
        <v>122.00627184590437</v>
      </c>
      <c r="O46" s="11">
        <f t="shared" si="15"/>
        <v>124.57235964411409</v>
      </c>
      <c r="P46" s="11">
        <f t="shared" si="15"/>
        <v>127.14548912297505</v>
      </c>
      <c r="Q46" s="11">
        <f t="shared" si="15"/>
        <v>129.71003919027083</v>
      </c>
      <c r="R46" s="11">
        <f t="shared" si="15"/>
        <v>132.24661073703979</v>
      </c>
      <c r="S46" s="11">
        <f t="shared" si="15"/>
        <v>134.74060314515026</v>
      </c>
      <c r="T46" s="11">
        <f t="shared" si="15"/>
        <v>136.69548519081027</v>
      </c>
      <c r="U46" s="11">
        <f t="shared" si="15"/>
        <v>138.5984822274593</v>
      </c>
      <c r="V46" s="11">
        <f t="shared" si="15"/>
        <v>140.46547243090146</v>
      </c>
      <c r="W46" s="11">
        <f t="shared" si="15"/>
        <v>142.32197290353193</v>
      </c>
      <c r="X46" s="11">
        <f t="shared" si="15"/>
        <v>144.18804727428079</v>
      </c>
    </row>
    <row r="47" spans="1:24" ht="15.75">
      <c r="B47" s="10" t="s">
        <v>12</v>
      </c>
      <c r="C47" s="9"/>
      <c r="D47" s="11">
        <f t="shared" ref="D47:X47" si="16">+D19/D36</f>
        <v>4193.1883405494254</v>
      </c>
      <c r="E47" s="11">
        <f t="shared" si="16"/>
        <v>4085.7824489835175</v>
      </c>
      <c r="F47" s="11">
        <f t="shared" si="16"/>
        <v>3985.8387771761527</v>
      </c>
      <c r="G47" s="11">
        <f t="shared" si="16"/>
        <v>3887.2132064335729</v>
      </c>
      <c r="H47" s="11">
        <f t="shared" si="16"/>
        <v>3790.4941175282697</v>
      </c>
      <c r="I47" s="11">
        <f t="shared" si="16"/>
        <v>3695.5544111406671</v>
      </c>
      <c r="J47" s="11">
        <f t="shared" si="16"/>
        <v>3602.2260226595272</v>
      </c>
      <c r="K47" s="11">
        <f t="shared" si="16"/>
        <v>3510.6839606846647</v>
      </c>
      <c r="L47" s="11">
        <f t="shared" si="16"/>
        <v>3429.8288138281005</v>
      </c>
      <c r="M47" s="11">
        <f t="shared" si="16"/>
        <v>3352.7288250817192</v>
      </c>
      <c r="N47" s="11">
        <f t="shared" si="16"/>
        <v>3278.910172406313</v>
      </c>
      <c r="O47" s="11">
        <f t="shared" si="16"/>
        <v>3204.4511276859425</v>
      </c>
      <c r="P47" s="11">
        <f t="shared" si="16"/>
        <v>3130.5398407678763</v>
      </c>
      <c r="Q47" s="11">
        <f t="shared" si="16"/>
        <v>3055.7261879082716</v>
      </c>
      <c r="R47" s="11">
        <f t="shared" si="16"/>
        <v>2979.4490391759664</v>
      </c>
      <c r="S47" s="11">
        <f t="shared" si="16"/>
        <v>2903.0715082754164</v>
      </c>
      <c r="T47" s="11">
        <f t="shared" si="16"/>
        <v>2826.9677413138911</v>
      </c>
      <c r="U47" s="11">
        <f t="shared" si="16"/>
        <v>2754.6459801494734</v>
      </c>
      <c r="V47" s="11">
        <f t="shared" si="16"/>
        <v>2682.7168500557991</v>
      </c>
      <c r="W47" s="11">
        <f t="shared" si="16"/>
        <v>2614.6005940290447</v>
      </c>
      <c r="X47" s="11">
        <f t="shared" si="16"/>
        <v>2547.7299923851733</v>
      </c>
    </row>
    <row r="48" spans="1:24" ht="15.75">
      <c r="B48" s="10" t="s">
        <v>16</v>
      </c>
      <c r="C48" s="9"/>
      <c r="D48" s="11">
        <f t="shared" ref="D48:X48" si="17">+D23/D36</f>
        <v>221.76476002962571</v>
      </c>
      <c r="E48" s="11">
        <f t="shared" si="17"/>
        <v>218.71993607592773</v>
      </c>
      <c r="F48" s="11">
        <f t="shared" si="17"/>
        <v>216.11103727338133</v>
      </c>
      <c r="G48" s="11">
        <f t="shared" si="17"/>
        <v>213.36784865687952</v>
      </c>
      <c r="H48" s="11">
        <f t="shared" si="17"/>
        <v>210.65318799809302</v>
      </c>
      <c r="I48" s="11">
        <f t="shared" si="17"/>
        <v>208.04139867651676</v>
      </c>
      <c r="J48" s="11">
        <f t="shared" si="17"/>
        <v>205.3035331155524</v>
      </c>
      <c r="K48" s="11">
        <f t="shared" si="17"/>
        <v>202.70817004138965</v>
      </c>
      <c r="L48" s="11">
        <f t="shared" si="17"/>
        <v>200.0393940632363</v>
      </c>
      <c r="M48" s="11">
        <f t="shared" si="17"/>
        <v>197.25311494722882</v>
      </c>
      <c r="N48" s="11">
        <f t="shared" si="17"/>
        <v>194.54215252484295</v>
      </c>
      <c r="O48" s="11">
        <f t="shared" si="17"/>
        <v>191.7051971428059</v>
      </c>
      <c r="P48" s="11">
        <f t="shared" si="17"/>
        <v>188.66761424926361</v>
      </c>
      <c r="Q48" s="11">
        <f t="shared" si="17"/>
        <v>185.559931588925</v>
      </c>
      <c r="R48" s="11">
        <f t="shared" si="17"/>
        <v>182.24625908426168</v>
      </c>
      <c r="S48" s="11">
        <f t="shared" si="17"/>
        <v>179.01971838170567</v>
      </c>
      <c r="T48" s="11">
        <f t="shared" si="17"/>
        <v>175.79813755474564</v>
      </c>
      <c r="U48" s="11">
        <f t="shared" si="17"/>
        <v>172.79900211298522</v>
      </c>
      <c r="V48" s="11">
        <f t="shared" si="17"/>
        <v>169.88395177338251</v>
      </c>
      <c r="W48" s="11">
        <f t="shared" si="17"/>
        <v>166.90271205640883</v>
      </c>
      <c r="X48" s="11">
        <f t="shared" si="17"/>
        <v>164.04237367097275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4733.5153414922488</v>
      </c>
      <c r="E50" s="11">
        <f t="shared" ref="E50:X50" si="18">+E35/E36</f>
        <v>4389.3742668614832</v>
      </c>
      <c r="F50" s="11">
        <f t="shared" si="18"/>
        <v>4489.5304828926182</v>
      </c>
      <c r="G50" s="11">
        <f t="shared" si="18"/>
        <v>4649.0279834475414</v>
      </c>
      <c r="H50" s="11">
        <f t="shared" si="18"/>
        <v>4888.9352854934104</v>
      </c>
      <c r="I50" s="11">
        <f t="shared" si="18"/>
        <v>5225.1037869376651</v>
      </c>
      <c r="J50" s="11">
        <f t="shared" si="18"/>
        <v>5550.0580102965832</v>
      </c>
      <c r="K50" s="11">
        <f t="shared" si="18"/>
        <v>5944.8719381710953</v>
      </c>
      <c r="L50" s="11">
        <f t="shared" si="18"/>
        <v>6244.715630369551</v>
      </c>
      <c r="M50" s="11">
        <f t="shared" si="18"/>
        <v>6532.4103895869994</v>
      </c>
      <c r="N50" s="11">
        <f t="shared" si="18"/>
        <v>6816.6532841921307</v>
      </c>
      <c r="O50" s="11">
        <f t="shared" si="18"/>
        <v>6905.2386822424132</v>
      </c>
      <c r="P50" s="11">
        <f t="shared" si="18"/>
        <v>7011.5693221514239</v>
      </c>
      <c r="Q50" s="11">
        <f t="shared" si="18"/>
        <v>7288.8848515948794</v>
      </c>
      <c r="R50" s="11">
        <f t="shared" si="18"/>
        <v>7683.0907407700788</v>
      </c>
      <c r="S50" s="11">
        <f t="shared" si="18"/>
        <v>7963.0975061848967</v>
      </c>
      <c r="T50" s="11">
        <f t="shared" si="18"/>
        <v>8457.8260071857912</v>
      </c>
      <c r="U50" s="11">
        <f t="shared" si="18"/>
        <v>9027.1170302216069</v>
      </c>
      <c r="V50" s="11">
        <f t="shared" si="18"/>
        <v>9482.7702168418145</v>
      </c>
      <c r="W50" s="11">
        <f t="shared" si="18"/>
        <v>9627.3102310839859</v>
      </c>
      <c r="X50" s="11">
        <f t="shared" si="18"/>
        <v>9999.844171044906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0.54402812732212702</v>
      </c>
      <c r="F53" s="32">
        <f>IFERROR(((F39/$D39)-1)*100,0)</f>
        <v>1.0615605490521318</v>
      </c>
      <c r="G53" s="32">
        <f>IFERROR(((G39/$D39)-1)*100,0)</f>
        <v>2.2897309665448784</v>
      </c>
      <c r="H53" s="32">
        <f t="shared" ref="H53:X53" si="19">IFERROR(((H39/$D39)-1)*100,0)</f>
        <v>3.3225650712376931</v>
      </c>
      <c r="I53" s="32">
        <f t="shared" si="19"/>
        <v>4.4952032375157325</v>
      </c>
      <c r="J53" s="32">
        <f t="shared" si="19"/>
        <v>5.5744651082955121</v>
      </c>
      <c r="K53" s="32">
        <f t="shared" si="19"/>
        <v>7.0765625347187111</v>
      </c>
      <c r="L53" s="32">
        <f t="shared" si="19"/>
        <v>8.8142549648021493</v>
      </c>
      <c r="M53" s="32">
        <f t="shared" si="19"/>
        <v>10.691119063448728</v>
      </c>
      <c r="N53" s="32">
        <f t="shared" si="19"/>
        <v>11.839116642246839</v>
      </c>
      <c r="O53" s="32">
        <f t="shared" si="19"/>
        <v>13.365433020573846</v>
      </c>
      <c r="P53" s="32">
        <f t="shared" si="19"/>
        <v>11.893583892143411</v>
      </c>
      <c r="Q53" s="32">
        <f t="shared" si="19"/>
        <v>13.102284696086762</v>
      </c>
      <c r="R53" s="32">
        <f t="shared" si="19"/>
        <v>14.380408666102173</v>
      </c>
      <c r="S53" s="32">
        <f t="shared" si="19"/>
        <v>16.04689833577082</v>
      </c>
      <c r="T53" s="32">
        <f t="shared" si="19"/>
        <v>16.483850772073772</v>
      </c>
      <c r="U53" s="32">
        <f t="shared" si="19"/>
        <v>18.275590426995493</v>
      </c>
      <c r="V53" s="32">
        <f t="shared" si="19"/>
        <v>20.586211961705246</v>
      </c>
      <c r="W53" s="32">
        <f t="shared" si="19"/>
        <v>22.753079853662904</v>
      </c>
      <c r="X53" s="32">
        <f t="shared" si="19"/>
        <v>24.840274267045093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1.2526390025219714</v>
      </c>
      <c r="F54" s="32">
        <f t="shared" ref="F54:I54" si="21">IFERROR(((F40/$D40)-1)*100,0)</f>
        <v>2.6172928806811768</v>
      </c>
      <c r="G54" s="32">
        <f t="shared" si="21"/>
        <v>4.1240757991046983</v>
      </c>
      <c r="H54" s="32">
        <f t="shared" si="21"/>
        <v>6.1434010423724317</v>
      </c>
      <c r="I54" s="32">
        <f t="shared" si="21"/>
        <v>9.1852038542465042</v>
      </c>
      <c r="J54" s="32">
        <f t="shared" ref="J54:X54" si="22">IFERROR(((J40/$D40)-1)*100,0)</f>
        <v>13.604819524035271</v>
      </c>
      <c r="K54" s="32">
        <f t="shared" si="22"/>
        <v>19.821239762471386</v>
      </c>
      <c r="L54" s="32">
        <f t="shared" si="22"/>
        <v>27.339717042098499</v>
      </c>
      <c r="M54" s="32">
        <f t="shared" si="22"/>
        <v>35.404514286725089</v>
      </c>
      <c r="N54" s="32">
        <f t="shared" si="22"/>
        <v>43.534602751530407</v>
      </c>
      <c r="O54" s="32">
        <f t="shared" si="22"/>
        <v>50.060986360187897</v>
      </c>
      <c r="P54" s="32">
        <f t="shared" si="22"/>
        <v>55.587439239874172</v>
      </c>
      <c r="Q54" s="32">
        <f t="shared" si="22"/>
        <v>60.887513358369283</v>
      </c>
      <c r="R54" s="32">
        <f t="shared" si="22"/>
        <v>66.675718408655712</v>
      </c>
      <c r="S54" s="32">
        <f t="shared" si="22"/>
        <v>72.970064307006794</v>
      </c>
      <c r="T54" s="32">
        <f t="shared" si="22"/>
        <v>80.862841814589046</v>
      </c>
      <c r="U54" s="32">
        <f t="shared" si="22"/>
        <v>90.967908144901614</v>
      </c>
      <c r="V54" s="32">
        <f t="shared" si="22"/>
        <v>102.27658406843014</v>
      </c>
      <c r="W54" s="32">
        <f t="shared" si="22"/>
        <v>112.86365020027307</v>
      </c>
      <c r="X54" s="39">
        <f t="shared" si="22"/>
        <v>122.99349490392105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0.63575299336244839</v>
      </c>
      <c r="F55" s="32">
        <f t="shared" ref="F55:I55" si="23">IFERROR(((F41/$D41)-1)*100,0)</f>
        <v>1.2061888387448594</v>
      </c>
      <c r="G55" s="32">
        <f t="shared" si="23"/>
        <v>2.6341407083820156</v>
      </c>
      <c r="H55" s="32">
        <f t="shared" si="23"/>
        <v>3.7321481990981731</v>
      </c>
      <c r="I55" s="32">
        <f t="shared" si="23"/>
        <v>4.8415642282660931</v>
      </c>
      <c r="J55" s="32">
        <f t="shared" ref="J55:X55" si="24">IFERROR(((J41/$D41)-1)*100,0)</f>
        <v>5.6155058765252397</v>
      </c>
      <c r="K55" s="32">
        <f t="shared" si="24"/>
        <v>6.6110958726025792</v>
      </c>
      <c r="L55" s="32">
        <f t="shared" si="24"/>
        <v>7.6735011050082846</v>
      </c>
      <c r="M55" s="32">
        <f t="shared" si="24"/>
        <v>8.8146443687934894</v>
      </c>
      <c r="N55" s="32">
        <f t="shared" si="24"/>
        <v>9.0373945291658764</v>
      </c>
      <c r="O55" s="32">
        <f t="shared" si="24"/>
        <v>10.035583570403418</v>
      </c>
      <c r="P55" s="32">
        <f t="shared" si="24"/>
        <v>7.4962614726288734</v>
      </c>
      <c r="Q55" s="32">
        <f t="shared" si="24"/>
        <v>8.3072715347820782</v>
      </c>
      <c r="R55" s="32">
        <f t="shared" si="24"/>
        <v>9.0584078268663539</v>
      </c>
      <c r="S55" s="32">
        <f t="shared" si="24"/>
        <v>10.256182007737969</v>
      </c>
      <c r="T55" s="32">
        <f t="shared" si="24"/>
        <v>9.6352931101375994</v>
      </c>
      <c r="U55" s="32">
        <f t="shared" si="24"/>
        <v>10.320397402317628</v>
      </c>
      <c r="V55" s="32">
        <f t="shared" si="24"/>
        <v>11.474398415231857</v>
      </c>
      <c r="W55" s="32">
        <f t="shared" si="24"/>
        <v>12.561842610044804</v>
      </c>
      <c r="X55" s="32">
        <f t="shared" si="24"/>
        <v>13.738757256097944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-2.0437699657333663</v>
      </c>
      <c r="F56" s="32">
        <f t="shared" ref="F56:I56" si="25">IFERROR(((F42/$D42)-1)*100,0)</f>
        <v>-3.9059594022709976</v>
      </c>
      <c r="G56" s="32">
        <f t="shared" si="25"/>
        <v>-5.7547745506615566</v>
      </c>
      <c r="H56" s="32">
        <f t="shared" si="25"/>
        <v>-7.538039604097424</v>
      </c>
      <c r="I56" s="32">
        <f t="shared" si="25"/>
        <v>-9.3524763580712715</v>
      </c>
      <c r="J56" s="32">
        <f t="shared" ref="J56:X56" si="26">IFERROR(((J42/$D42)-1)*100,0)</f>
        <v>-11.191824222390467</v>
      </c>
      <c r="K56" s="32">
        <f t="shared" si="26"/>
        <v>-12.857786291661066</v>
      </c>
      <c r="L56" s="32">
        <f t="shared" si="26"/>
        <v>-14.323016525747367</v>
      </c>
      <c r="M56" s="32">
        <f t="shared" si="26"/>
        <v>-15.712731728857843</v>
      </c>
      <c r="N56" s="32">
        <f t="shared" si="26"/>
        <v>-17.054160054920274</v>
      </c>
      <c r="O56" s="32">
        <f t="shared" si="26"/>
        <v>-19.002155693061273</v>
      </c>
      <c r="P56" s="32">
        <f t="shared" si="26"/>
        <v>-21.207078858121655</v>
      </c>
      <c r="Q56" s="32">
        <f t="shared" si="26"/>
        <v>-23.274736208975632</v>
      </c>
      <c r="R56" s="32">
        <f t="shared" si="26"/>
        <v>-24.493738095835337</v>
      </c>
      <c r="S56" s="32">
        <f t="shared" si="26"/>
        <v>-26.295748162900413</v>
      </c>
      <c r="T56" s="32">
        <f t="shared" si="26"/>
        <v>-27.638864264632691</v>
      </c>
      <c r="U56" s="32">
        <f t="shared" si="26"/>
        <v>-28.748595480984839</v>
      </c>
      <c r="V56" s="32">
        <f t="shared" si="26"/>
        <v>-30.096242497828573</v>
      </c>
      <c r="W56" s="32">
        <f t="shared" si="26"/>
        <v>-31.389422764749941</v>
      </c>
      <c r="X56" s="32">
        <f t="shared" si="26"/>
        <v>-34.12606234554525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-0.27703990841873027</v>
      </c>
      <c r="F57" s="32">
        <f t="shared" ref="F57:I57" si="27">IFERROR(((F43/$D43)-1)*100,0)</f>
        <v>-0.36214051693904681</v>
      </c>
      <c r="G57" s="32">
        <f t="shared" si="27"/>
        <v>-0.48571235183866301</v>
      </c>
      <c r="H57" s="32">
        <f t="shared" si="27"/>
        <v>-0.45993825350642004</v>
      </c>
      <c r="I57" s="32">
        <f t="shared" si="27"/>
        <v>-0.75005671540478991</v>
      </c>
      <c r="J57" s="32">
        <f t="shared" ref="J57:X57" si="28">IFERROR(((J43/$D43)-1)*100,0)</f>
        <v>-1.2909650798010208</v>
      </c>
      <c r="K57" s="32">
        <f t="shared" si="28"/>
        <v>-1.1581508685279074</v>
      </c>
      <c r="L57" s="32">
        <f t="shared" si="28"/>
        <v>-0.97762990327427968</v>
      </c>
      <c r="M57" s="32">
        <f t="shared" si="28"/>
        <v>-0.74813097328044753</v>
      </c>
      <c r="N57" s="32">
        <f t="shared" si="28"/>
        <v>-0.57736745461651751</v>
      </c>
      <c r="O57" s="32">
        <f t="shared" si="28"/>
        <v>-3.2861776319317637</v>
      </c>
      <c r="P57" s="32">
        <f t="shared" si="28"/>
        <v>-7.2734038167691306</v>
      </c>
      <c r="Q57" s="32">
        <f t="shared" si="28"/>
        <v>-10.508857130143678</v>
      </c>
      <c r="R57" s="32">
        <f t="shared" si="28"/>
        <v>-9.4758949717993151</v>
      </c>
      <c r="S57" s="32">
        <f t="shared" si="28"/>
        <v>-11.27387056549799</v>
      </c>
      <c r="T57" s="32">
        <f t="shared" si="28"/>
        <v>-10.86701831217789</v>
      </c>
      <c r="U57" s="32">
        <f t="shared" si="28"/>
        <v>-9.6763493526176863</v>
      </c>
      <c r="V57" s="32">
        <f t="shared" si="28"/>
        <v>-9.6830656380937121</v>
      </c>
      <c r="W57" s="32">
        <f t="shared" si="28"/>
        <v>-9.7525776722204078</v>
      </c>
      <c r="X57" s="32">
        <f t="shared" si="28"/>
        <v>-16.953431262521036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-2.5017415361698436</v>
      </c>
      <c r="F58" s="32">
        <f t="shared" ref="F58:I58" si="29">IFERROR(((F44/$D44)-1)*100,0)</f>
        <v>-4.8245877425420192</v>
      </c>
      <c r="G58" s="32">
        <f t="shared" si="29"/>
        <v>-7.1206202722145733</v>
      </c>
      <c r="H58" s="32">
        <f t="shared" si="29"/>
        <v>-9.3728242548808627</v>
      </c>
      <c r="I58" s="32">
        <f t="shared" si="29"/>
        <v>-11.582394628264547</v>
      </c>
      <c r="J58" s="32">
        <f t="shared" ref="J58:X58" si="30">IFERROR(((J44/$D44)-1)*100,0)</f>
        <v>-13.758323836425424</v>
      </c>
      <c r="K58" s="32">
        <f t="shared" si="30"/>
        <v>-15.890564494580516</v>
      </c>
      <c r="L58" s="32">
        <f t="shared" si="30"/>
        <v>-17.782406172893307</v>
      </c>
      <c r="M58" s="32">
        <f t="shared" si="30"/>
        <v>-19.591853884850007</v>
      </c>
      <c r="N58" s="32">
        <f t="shared" si="30"/>
        <v>-21.32527241397899</v>
      </c>
      <c r="O58" s="32">
        <f t="shared" si="30"/>
        <v>-23.076049791257812</v>
      </c>
      <c r="P58" s="32">
        <f t="shared" si="30"/>
        <v>-24.818964564271273</v>
      </c>
      <c r="Q58" s="32">
        <f t="shared" si="30"/>
        <v>-26.583905974627896</v>
      </c>
      <c r="R58" s="32">
        <f t="shared" si="30"/>
        <v>-28.386661732702201</v>
      </c>
      <c r="S58" s="32">
        <f t="shared" si="30"/>
        <v>-30.189717615507959</v>
      </c>
      <c r="T58" s="32">
        <f t="shared" si="30"/>
        <v>-31.986460321066513</v>
      </c>
      <c r="U58" s="32">
        <f t="shared" si="30"/>
        <v>-33.692501017088837</v>
      </c>
      <c r="V58" s="32">
        <f t="shared" si="30"/>
        <v>-35.387743950098951</v>
      </c>
      <c r="W58" s="32">
        <f t="shared" si="30"/>
        <v>-36.998123361250634</v>
      </c>
      <c r="X58" s="32">
        <f t="shared" si="30"/>
        <v>-38.577549879284575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-0.48620878223020192</v>
      </c>
      <c r="F59" s="32">
        <f t="shared" ref="F59:I59" si="31">IFERROR(((F45/$D45)-1)*100,0)</f>
        <v>-0.76551741949036911</v>
      </c>
      <c r="G59" s="32">
        <f t="shared" si="31"/>
        <v>-1.0910932645852967</v>
      </c>
      <c r="H59" s="32">
        <f t="shared" si="31"/>
        <v>-1.2577176660635292</v>
      </c>
      <c r="I59" s="32">
        <f t="shared" si="31"/>
        <v>-1.7761151244343854</v>
      </c>
      <c r="J59" s="32">
        <f t="shared" ref="J59:X59" si="32">IFERROR(((J45/$D45)-1)*100,0)</f>
        <v>-2.574937934663557</v>
      </c>
      <c r="K59" s="32">
        <f t="shared" si="32"/>
        <v>-2.6396758908699747</v>
      </c>
      <c r="L59" s="32">
        <f t="shared" si="32"/>
        <v>-2.6559749378767594</v>
      </c>
      <c r="M59" s="32">
        <f t="shared" si="32"/>
        <v>-2.6211091830268485</v>
      </c>
      <c r="N59" s="32">
        <f t="shared" si="32"/>
        <v>-2.6519901886231323</v>
      </c>
      <c r="O59" s="32">
        <f t="shared" si="32"/>
        <v>-5.8687402048880895</v>
      </c>
      <c r="P59" s="32">
        <f t="shared" si="32"/>
        <v>-10.488244955303438</v>
      </c>
      <c r="Q59" s="32">
        <f t="shared" si="32"/>
        <v>-14.282434062406214</v>
      </c>
      <c r="R59" s="32">
        <f t="shared" si="32"/>
        <v>-13.392633528033571</v>
      </c>
      <c r="S59" s="32">
        <f t="shared" si="32"/>
        <v>-15.603533007535519</v>
      </c>
      <c r="T59" s="32">
        <f t="shared" si="32"/>
        <v>-15.344663424788784</v>
      </c>
      <c r="U59" s="32">
        <f t="shared" si="32"/>
        <v>-14.221184675273424</v>
      </c>
      <c r="V59" s="32">
        <f t="shared" si="32"/>
        <v>-14.407466235021527</v>
      </c>
      <c r="W59" s="32">
        <f t="shared" si="32"/>
        <v>-14.661612668811442</v>
      </c>
      <c r="X59" s="32">
        <f t="shared" si="32"/>
        <v>-22.737848058969568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1.8853114638057056</v>
      </c>
      <c r="F60" s="32">
        <f t="shared" ref="F60:I60" si="33">IFERROR(((F46/$D46)-1)*100,0)</f>
        <v>3.8078996179123026</v>
      </c>
      <c r="G60" s="32">
        <f t="shared" si="33"/>
        <v>5.7726100435673278</v>
      </c>
      <c r="H60" s="32">
        <f t="shared" si="33"/>
        <v>7.7873663097442369</v>
      </c>
      <c r="I60" s="32">
        <f t="shared" si="33"/>
        <v>9.8571563384234331</v>
      </c>
      <c r="J60" s="32">
        <f t="shared" ref="J60:X60" si="34">IFERROR(((J46/$D46)-1)*100,0)</f>
        <v>11.982522576461974</v>
      </c>
      <c r="K60" s="32">
        <f t="shared" si="34"/>
        <v>14.157596673975581</v>
      </c>
      <c r="L60" s="32">
        <f t="shared" si="34"/>
        <v>16.372808632383993</v>
      </c>
      <c r="M60" s="32">
        <f t="shared" si="34"/>
        <v>18.614391414453358</v>
      </c>
      <c r="N60" s="32">
        <f t="shared" si="34"/>
        <v>20.869720890710997</v>
      </c>
      <c r="O60" s="32">
        <f t="shared" si="34"/>
        <v>23.411904265860816</v>
      </c>
      <c r="P60" s="32">
        <f t="shared" si="34"/>
        <v>25.961063724797494</v>
      </c>
      <c r="Q60" s="32">
        <f t="shared" si="34"/>
        <v>28.501723693784985</v>
      </c>
      <c r="R60" s="32">
        <f t="shared" si="34"/>
        <v>31.014665776504422</v>
      </c>
      <c r="S60" s="32">
        <f t="shared" si="34"/>
        <v>33.485425367065467</v>
      </c>
      <c r="T60" s="32">
        <f t="shared" si="34"/>
        <v>35.422096684517257</v>
      </c>
      <c r="U60" s="32">
        <f t="shared" si="34"/>
        <v>37.307366328410076</v>
      </c>
      <c r="V60" s="32">
        <f t="shared" si="34"/>
        <v>39.156964561202237</v>
      </c>
      <c r="W60" s="32">
        <f t="shared" si="34"/>
        <v>40.996170780401606</v>
      </c>
      <c r="X60" s="32">
        <f t="shared" si="34"/>
        <v>42.844861711951431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-2.5614373322385697</v>
      </c>
      <c r="F61" s="32">
        <f t="shared" ref="F61:I61" si="36">IFERROR(((F47/$D47)-1)*100,0)</f>
        <v>-4.944914144879653</v>
      </c>
      <c r="G61" s="32">
        <f t="shared" si="36"/>
        <v>-7.2969566178790135</v>
      </c>
      <c r="H61" s="32">
        <f t="shared" si="36"/>
        <v>-9.6035329280819148</v>
      </c>
      <c r="I61" s="32">
        <f t="shared" si="36"/>
        <v>-11.867674165657782</v>
      </c>
      <c r="J61" s="32">
        <f t="shared" ref="J61:X61" si="37">IFERROR(((J47/$D47)-1)*100,0)</f>
        <v>-14.093388369301474</v>
      </c>
      <c r="K61" s="32">
        <f t="shared" si="37"/>
        <v>-16.276501898680117</v>
      </c>
      <c r="L61" s="32">
        <f t="shared" si="37"/>
        <v>-18.204751724109379</v>
      </c>
      <c r="M61" s="32">
        <f t="shared" si="37"/>
        <v>-20.043447782686108</v>
      </c>
      <c r="N61" s="32">
        <f t="shared" si="37"/>
        <v>-21.803889877823046</v>
      </c>
      <c r="O61" s="32">
        <f t="shared" si="37"/>
        <v>-23.579604171415081</v>
      </c>
      <c r="P61" s="32">
        <f t="shared" si="37"/>
        <v>-25.342255426626327</v>
      </c>
      <c r="Q61" s="32">
        <f t="shared" si="37"/>
        <v>-27.12642648653636</v>
      </c>
      <c r="R61" s="32">
        <f t="shared" si="37"/>
        <v>-28.945499290747932</v>
      </c>
      <c r="S61" s="32">
        <f t="shared" si="37"/>
        <v>-30.766966029123498</v>
      </c>
      <c r="T61" s="32">
        <f t="shared" si="37"/>
        <v>-32.581903989948636</v>
      </c>
      <c r="U61" s="32">
        <f t="shared" si="37"/>
        <v>-34.306647914876685</v>
      </c>
      <c r="V61" s="32">
        <f t="shared" si="37"/>
        <v>-36.022028294958773</v>
      </c>
      <c r="W61" s="32">
        <f t="shared" si="37"/>
        <v>-37.646478486428812</v>
      </c>
      <c r="X61" s="32">
        <f t="shared" si="37"/>
        <v>-39.241222061316975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-1.3729972035643634</v>
      </c>
      <c r="F62" s="32">
        <f t="shared" ref="F62:I62" si="38">IFERROR(((F48/$D48)-1)*100,0)</f>
        <v>-2.5494234320588616</v>
      </c>
      <c r="G62" s="32">
        <f t="shared" si="38"/>
        <v>-3.7864047342889062</v>
      </c>
      <c r="H62" s="32">
        <f t="shared" si="38"/>
        <v>-5.0105219738466484</v>
      </c>
      <c r="I62" s="32">
        <f t="shared" si="38"/>
        <v>-6.1882516190920667</v>
      </c>
      <c r="J62" s="32">
        <f t="shared" ref="J62:X62" si="39">IFERROR(((J48/$D48)-1)*100,0)</f>
        <v>-7.4228326050875921</v>
      </c>
      <c r="K62" s="32">
        <f t="shared" si="39"/>
        <v>-8.5931551909736559</v>
      </c>
      <c r="L62" s="32">
        <f t="shared" si="39"/>
        <v>-9.7965817307885565</v>
      </c>
      <c r="M62" s="32">
        <f t="shared" si="39"/>
        <v>-11.052993757494367</v>
      </c>
      <c r="N62" s="32">
        <f t="shared" si="39"/>
        <v>-12.275443357703031</v>
      </c>
      <c r="O62" s="32">
        <f t="shared" si="39"/>
        <v>-13.554706745473954</v>
      </c>
      <c r="P62" s="32">
        <f t="shared" si="39"/>
        <v>-14.924438750295865</v>
      </c>
      <c r="Q62" s="32">
        <f t="shared" si="39"/>
        <v>-16.32578072181715</v>
      </c>
      <c r="R62" s="32">
        <f t="shared" si="39"/>
        <v>-17.820009337860853</v>
      </c>
      <c r="S62" s="32">
        <f t="shared" si="39"/>
        <v>-19.274947760956106</v>
      </c>
      <c r="T62" s="32">
        <f t="shared" si="39"/>
        <v>-20.727649635920219</v>
      </c>
      <c r="U62" s="32">
        <f t="shared" si="39"/>
        <v>-22.080044597752646</v>
      </c>
      <c r="V62" s="32">
        <f t="shared" si="39"/>
        <v>-23.39452320977977</v>
      </c>
      <c r="W62" s="32">
        <f t="shared" si="39"/>
        <v>-24.7388484833604</v>
      </c>
      <c r="X62" s="32">
        <f t="shared" si="39"/>
        <v>-26.028655928444977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-7.2703065228108983</v>
      </c>
      <c r="F64" s="32">
        <f t="shared" ref="F64:I64" si="41">IFERROR(((F50/$D50)-1)*100,0)</f>
        <v>-5.1544114890882291</v>
      </c>
      <c r="G64" s="32">
        <f t="shared" si="41"/>
        <v>-1.7848755512446024</v>
      </c>
      <c r="H64" s="32">
        <f t="shared" si="41"/>
        <v>3.2833936892272764</v>
      </c>
      <c r="I64" s="32">
        <f t="shared" si="41"/>
        <v>10.385272043724747</v>
      </c>
      <c r="J64" s="32">
        <f t="shared" ref="J64:X64" si="42">IFERROR(((J50/$D50)-1)*100,0)</f>
        <v>17.25023814007367</v>
      </c>
      <c r="K64" s="32">
        <f t="shared" si="42"/>
        <v>25.591056736640127</v>
      </c>
      <c r="L64" s="32">
        <f t="shared" si="42"/>
        <v>31.925539051932049</v>
      </c>
      <c r="M64" s="32">
        <f t="shared" si="42"/>
        <v>38.003363638146496</v>
      </c>
      <c r="N64" s="32">
        <f t="shared" si="42"/>
        <v>44.008264311300806</v>
      </c>
      <c r="O64" s="32">
        <f t="shared" si="42"/>
        <v>45.879714843504125</v>
      </c>
      <c r="P64" s="32">
        <f t="shared" si="42"/>
        <v>48.126050436355293</v>
      </c>
      <c r="Q64" s="32">
        <f t="shared" si="42"/>
        <v>53.98460395180733</v>
      </c>
      <c r="R64" s="32">
        <f t="shared" si="42"/>
        <v>62.312577154296719</v>
      </c>
      <c r="S64" s="32">
        <f t="shared" si="42"/>
        <v>68.2279855815259</v>
      </c>
      <c r="T64" s="32">
        <f t="shared" si="42"/>
        <v>78.679594276321652</v>
      </c>
      <c r="U64" s="32">
        <f t="shared" si="42"/>
        <v>90.706406950733424</v>
      </c>
      <c r="V64" s="32">
        <f t="shared" si="42"/>
        <v>100.33251257726685</v>
      </c>
      <c r="W64" s="32">
        <f t="shared" si="42"/>
        <v>103.38605743377522</v>
      </c>
      <c r="X64" s="32">
        <f t="shared" si="42"/>
        <v>111.25619015935074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16.942319185689918</v>
      </c>
      <c r="D67" s="30">
        <f>(D8/D7)*100</f>
        <v>12.968892067176609</v>
      </c>
      <c r="E67" s="30">
        <f t="shared" ref="E67:X67" si="43">(E8/E7)*100</f>
        <v>13.060293795645823</v>
      </c>
      <c r="F67" s="30">
        <f t="shared" si="43"/>
        <v>13.168533994183282</v>
      </c>
      <c r="G67" s="30">
        <f t="shared" si="43"/>
        <v>13.20146106430529</v>
      </c>
      <c r="H67" s="30">
        <f t="shared" si="43"/>
        <v>13.322959131071441</v>
      </c>
      <c r="I67" s="30">
        <f t="shared" si="43"/>
        <v>13.550967702314818</v>
      </c>
      <c r="J67" s="30">
        <f t="shared" si="43"/>
        <v>13.955350294287447</v>
      </c>
      <c r="K67" s="30">
        <f t="shared" si="43"/>
        <v>14.51250104644447</v>
      </c>
      <c r="L67" s="30">
        <f t="shared" si="43"/>
        <v>15.176826296499268</v>
      </c>
      <c r="M67" s="30">
        <f t="shared" si="43"/>
        <v>15.864385020684777</v>
      </c>
      <c r="N67" s="30">
        <f t="shared" si="43"/>
        <v>16.644308600399832</v>
      </c>
      <c r="O67" s="30">
        <f t="shared" si="43"/>
        <v>17.166826639705512</v>
      </c>
      <c r="P67" s="30">
        <f t="shared" si="43"/>
        <v>18.033176133274303</v>
      </c>
      <c r="Q67" s="30">
        <f t="shared" si="43"/>
        <v>18.448193166988414</v>
      </c>
      <c r="R67" s="30">
        <f t="shared" si="43"/>
        <v>18.898336065322958</v>
      </c>
      <c r="S67" s="30">
        <f t="shared" si="43"/>
        <v>19.330375279480474</v>
      </c>
      <c r="T67" s="30">
        <f t="shared" si="43"/>
        <v>20.136616869285213</v>
      </c>
      <c r="U67" s="30">
        <f t="shared" si="43"/>
        <v>20.939588465249813</v>
      </c>
      <c r="V67" s="30">
        <f t="shared" si="43"/>
        <v>21.754586563625804</v>
      </c>
      <c r="W67" s="30">
        <f t="shared" si="43"/>
        <v>22.48909524521558</v>
      </c>
      <c r="X67" s="30">
        <f t="shared" si="43"/>
        <v>23.165429458327168</v>
      </c>
    </row>
    <row r="68" spans="1:24" ht="15.75">
      <c r="B68" s="20" t="s">
        <v>38</v>
      </c>
      <c r="C68" s="31">
        <f t="shared" ref="C68:C69" si="44">AVERAGE(D68:X68)</f>
        <v>78.224584917532766</v>
      </c>
      <c r="D68" s="30">
        <f>(D9/D7)*100</f>
        <v>80.622200475516919</v>
      </c>
      <c r="E68" s="30">
        <f t="shared" ref="E68:X68" si="45">(E9/E7)*100</f>
        <v>80.695750945656513</v>
      </c>
      <c r="F68" s="30">
        <f t="shared" si="45"/>
        <v>80.737578180973756</v>
      </c>
      <c r="G68" s="30">
        <f t="shared" si="45"/>
        <v>80.893655596082212</v>
      </c>
      <c r="H68" s="30">
        <f t="shared" si="45"/>
        <v>80.941796616233987</v>
      </c>
      <c r="I68" s="30">
        <f t="shared" si="45"/>
        <v>80.889431739421951</v>
      </c>
      <c r="J68" s="30">
        <f t="shared" si="45"/>
        <v>80.653541359323356</v>
      </c>
      <c r="K68" s="30">
        <f t="shared" si="45"/>
        <v>80.271732122224137</v>
      </c>
      <c r="L68" s="30">
        <f t="shared" si="45"/>
        <v>79.776997919957708</v>
      </c>
      <c r="M68" s="30">
        <f t="shared" si="45"/>
        <v>79.255464640702456</v>
      </c>
      <c r="N68" s="30">
        <f t="shared" si="45"/>
        <v>78.602504606494151</v>
      </c>
      <c r="O68" s="30">
        <f t="shared" si="45"/>
        <v>78.254108343974394</v>
      </c>
      <c r="P68" s="30">
        <f t="shared" si="45"/>
        <v>77.453816754754882</v>
      </c>
      <c r="Q68" s="30">
        <f t="shared" si="45"/>
        <v>77.204192489098006</v>
      </c>
      <c r="R68" s="30">
        <f t="shared" si="45"/>
        <v>76.870933771755801</v>
      </c>
      <c r="S68" s="30">
        <f t="shared" si="45"/>
        <v>76.599169275280119</v>
      </c>
      <c r="T68" s="30">
        <f t="shared" si="45"/>
        <v>75.882094571316088</v>
      </c>
      <c r="U68" s="30">
        <f t="shared" si="45"/>
        <v>75.199567077183644</v>
      </c>
      <c r="V68" s="30">
        <f t="shared" si="45"/>
        <v>74.530173480982896</v>
      </c>
      <c r="W68" s="30">
        <f t="shared" si="45"/>
        <v>73.928763755818878</v>
      </c>
      <c r="X68" s="30">
        <f t="shared" si="45"/>
        <v>73.452809545436196</v>
      </c>
    </row>
    <row r="69" spans="1:24" ht="15.75">
      <c r="B69" s="20" t="s">
        <v>10</v>
      </c>
      <c r="C69" s="31">
        <f t="shared" si="44"/>
        <v>4.8330958967773183</v>
      </c>
      <c r="D69" s="30">
        <f t="shared" ref="D69:X69" si="46">(D10/D7)*100</f>
        <v>6.4089074573064817</v>
      </c>
      <c r="E69" s="30">
        <f t="shared" si="46"/>
        <v>6.2439552586976799</v>
      </c>
      <c r="F69" s="30">
        <f t="shared" si="46"/>
        <v>6.0938878248429482</v>
      </c>
      <c r="G69" s="30">
        <f t="shared" si="46"/>
        <v>5.9048833396125016</v>
      </c>
      <c r="H69" s="30">
        <f t="shared" si="46"/>
        <v>5.7352442526945691</v>
      </c>
      <c r="I69" s="30">
        <f t="shared" si="46"/>
        <v>5.5596005582632335</v>
      </c>
      <c r="J69" s="30">
        <f t="shared" si="46"/>
        <v>5.391108346389192</v>
      </c>
      <c r="K69" s="30">
        <f t="shared" si="46"/>
        <v>5.2157668313314014</v>
      </c>
      <c r="L69" s="30">
        <f t="shared" si="46"/>
        <v>5.0461757835430321</v>
      </c>
      <c r="M69" s="30">
        <f t="shared" si="46"/>
        <v>4.8801503386127623</v>
      </c>
      <c r="N69" s="30">
        <f t="shared" si="46"/>
        <v>4.7531867931060203</v>
      </c>
      <c r="O69" s="30">
        <f t="shared" si="46"/>
        <v>4.5790650163200972</v>
      </c>
      <c r="P69" s="30">
        <f t="shared" si="46"/>
        <v>4.5130071119708086</v>
      </c>
      <c r="Q69" s="30">
        <f t="shared" si="46"/>
        <v>4.3476143439135697</v>
      </c>
      <c r="R69" s="30">
        <f t="shared" si="46"/>
        <v>4.2307301629212457</v>
      </c>
      <c r="S69" s="30">
        <f t="shared" si="46"/>
        <v>4.0704554452394088</v>
      </c>
      <c r="T69" s="30">
        <f t="shared" si="46"/>
        <v>3.9812885593986942</v>
      </c>
      <c r="U69" s="30">
        <f t="shared" si="46"/>
        <v>3.8608444575665506</v>
      </c>
      <c r="V69" s="30">
        <f t="shared" si="46"/>
        <v>3.7152399553912896</v>
      </c>
      <c r="W69" s="30">
        <f t="shared" si="46"/>
        <v>3.5821409989655377</v>
      </c>
      <c r="X69" s="30">
        <f t="shared" si="46"/>
        <v>3.3817609962366357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21.139914581059919</v>
      </c>
      <c r="D72" s="30">
        <f>(D13/D$10)*100</f>
        <v>18.770082267235594</v>
      </c>
      <c r="E72" s="30">
        <f t="shared" ref="E72:X72" si="47">(E13/E$10)*100</f>
        <v>19.068537521591345</v>
      </c>
      <c r="F72" s="30">
        <f t="shared" si="47"/>
        <v>19.383505888571648</v>
      </c>
      <c r="G72" s="30">
        <f t="shared" si="47"/>
        <v>19.69891108578274</v>
      </c>
      <c r="H72" s="30">
        <f t="shared" si="47"/>
        <v>20.045008290184644</v>
      </c>
      <c r="I72" s="30">
        <f t="shared" si="47"/>
        <v>20.338894275861506</v>
      </c>
      <c r="J72" s="30">
        <f t="shared" si="47"/>
        <v>20.591307206176708</v>
      </c>
      <c r="K72" s="30">
        <f t="shared" si="47"/>
        <v>20.971022140997274</v>
      </c>
      <c r="L72" s="30">
        <f t="shared" si="47"/>
        <v>21.326093479808232</v>
      </c>
      <c r="M72" s="30">
        <f t="shared" si="47"/>
        <v>21.685479067216782</v>
      </c>
      <c r="N72" s="30">
        <f t="shared" si="47"/>
        <v>22.029195845398046</v>
      </c>
      <c r="O72" s="30">
        <f t="shared" si="47"/>
        <v>21.813561896503689</v>
      </c>
      <c r="P72" s="30">
        <f t="shared" si="47"/>
        <v>21.323527313427668</v>
      </c>
      <c r="Q72" s="30">
        <f t="shared" si="47"/>
        <v>20.969960673944865</v>
      </c>
      <c r="R72" s="30">
        <f t="shared" si="47"/>
        <v>21.529703002523661</v>
      </c>
      <c r="S72" s="30">
        <f t="shared" si="47"/>
        <v>21.493042653954578</v>
      </c>
      <c r="T72" s="30">
        <f t="shared" si="47"/>
        <v>21.959130626256844</v>
      </c>
      <c r="U72" s="30">
        <f t="shared" si="47"/>
        <v>22.597104313942886</v>
      </c>
      <c r="V72" s="30">
        <f t="shared" si="47"/>
        <v>22.982725931147279</v>
      </c>
      <c r="W72" s="30">
        <f t="shared" si="47"/>
        <v>23.346379163483615</v>
      </c>
      <c r="X72" s="30">
        <f t="shared" si="47"/>
        <v>22.0150335582486</v>
      </c>
    </row>
    <row r="73" spans="1:24" ht="15.75">
      <c r="A73" s="36"/>
      <c r="B73" s="10" t="s">
        <v>11</v>
      </c>
      <c r="C73" s="31">
        <f>AVERAGE(D73:X73)</f>
        <v>2.7468633253057608</v>
      </c>
      <c r="D73" s="30">
        <f>(D16/D$10)*100</f>
        <v>1.8156702095771811</v>
      </c>
      <c r="E73" s="30">
        <f t="shared" ref="E73:X73" si="48">(E16/E$10)*100</f>
        <v>1.8884977990027998</v>
      </c>
      <c r="F73" s="30">
        <f t="shared" si="48"/>
        <v>1.9614214334481448</v>
      </c>
      <c r="G73" s="30">
        <f>(G16/G$10)*100</f>
        <v>2.0377496698606228</v>
      </c>
      <c r="H73" s="30">
        <f t="shared" si="48"/>
        <v>2.1166143259283352</v>
      </c>
      <c r="I73" s="30">
        <f t="shared" si="48"/>
        <v>2.2004392183999704</v>
      </c>
      <c r="J73" s="30">
        <f t="shared" si="48"/>
        <v>2.2894663521131395</v>
      </c>
      <c r="K73" s="30">
        <f t="shared" si="48"/>
        <v>2.3785549925504132</v>
      </c>
      <c r="L73" s="30">
        <f t="shared" si="48"/>
        <v>2.4661774174407465</v>
      </c>
      <c r="M73" s="30">
        <f t="shared" si="48"/>
        <v>2.5551263119068928</v>
      </c>
      <c r="N73" s="30">
        <f t="shared" si="48"/>
        <v>2.6458174587957837</v>
      </c>
      <c r="O73" s="30">
        <f t="shared" si="48"/>
        <v>2.766435576156673</v>
      </c>
      <c r="P73" s="30">
        <f t="shared" si="48"/>
        <v>2.9025926143790599</v>
      </c>
      <c r="Q73" s="30">
        <f t="shared" si="48"/>
        <v>3.040937757159174</v>
      </c>
      <c r="R73" s="30">
        <f t="shared" si="48"/>
        <v>3.1504595734064491</v>
      </c>
      <c r="S73" s="30">
        <f t="shared" si="48"/>
        <v>3.2883518143212798</v>
      </c>
      <c r="T73" s="30">
        <f t="shared" si="48"/>
        <v>3.3979824137611101</v>
      </c>
      <c r="U73" s="30">
        <f t="shared" si="48"/>
        <v>3.4989470913722425</v>
      </c>
      <c r="V73" s="30">
        <f t="shared" si="48"/>
        <v>3.6144431148942737</v>
      </c>
      <c r="W73" s="30">
        <f t="shared" si="48"/>
        <v>3.7312402440903156</v>
      </c>
      <c r="X73" s="30">
        <f t="shared" si="48"/>
        <v>3.9372044428563631</v>
      </c>
    </row>
    <row r="74" spans="1:24" ht="15.75">
      <c r="A74" s="36"/>
      <c r="B74" s="10" t="s">
        <v>12</v>
      </c>
      <c r="C74" s="31">
        <f>AVERAGE(D74:X74)</f>
        <v>71.879701787592197</v>
      </c>
      <c r="D74" s="30">
        <f>(D19/D$10)*100</f>
        <v>75.425239906639035</v>
      </c>
      <c r="E74" s="30">
        <f t="shared" ref="E74:X74" si="49">(E19/E$10)*100</f>
        <v>75.026641621498484</v>
      </c>
      <c r="F74" s="30">
        <f t="shared" si="49"/>
        <v>74.60975322061816</v>
      </c>
      <c r="G74" s="30">
        <f t="shared" si="49"/>
        <v>74.191018736866127</v>
      </c>
      <c r="H74" s="30">
        <f t="shared" si="49"/>
        <v>73.740327226656589</v>
      </c>
      <c r="I74" s="30">
        <f t="shared" si="49"/>
        <v>73.332414968593923</v>
      </c>
      <c r="J74" s="30">
        <f t="shared" si="49"/>
        <v>72.960926570969306</v>
      </c>
      <c r="K74" s="30">
        <f t="shared" si="49"/>
        <v>72.466198199309687</v>
      </c>
      <c r="L74" s="30">
        <f t="shared" si="49"/>
        <v>72.007976638045037</v>
      </c>
      <c r="M74" s="30">
        <f t="shared" si="49"/>
        <v>71.549858677332253</v>
      </c>
      <c r="N74" s="30">
        <f t="shared" si="49"/>
        <v>71.106162402313743</v>
      </c>
      <c r="O74" s="30">
        <f t="shared" si="49"/>
        <v>71.162717211198128</v>
      </c>
      <c r="P74" s="30">
        <f t="shared" si="49"/>
        <v>71.466804552095439</v>
      </c>
      <c r="Q74" s="30">
        <f t="shared" si="49"/>
        <v>71.638812218070157</v>
      </c>
      <c r="R74" s="30">
        <f t="shared" si="49"/>
        <v>70.978255674264688</v>
      </c>
      <c r="S74" s="30">
        <f t="shared" si="49"/>
        <v>70.849619480017012</v>
      </c>
      <c r="T74" s="30">
        <f t="shared" si="49"/>
        <v>70.272889085149956</v>
      </c>
      <c r="U74" s="30">
        <f t="shared" si="49"/>
        <v>69.541602368966466</v>
      </c>
      <c r="V74" s="30">
        <f t="shared" si="49"/>
        <v>69.031394549041252</v>
      </c>
      <c r="W74" s="30">
        <f t="shared" si="49"/>
        <v>68.546709686747974</v>
      </c>
      <c r="X74" s="30">
        <f t="shared" si="49"/>
        <v>69.568414545042231</v>
      </c>
    </row>
    <row r="75" spans="1:24" ht="15.75">
      <c r="A75" s="36"/>
      <c r="B75" s="10" t="s">
        <v>16</v>
      </c>
      <c r="C75" s="31">
        <f>AVERAGE(D75:X75)</f>
        <v>4.2335203060421502</v>
      </c>
      <c r="D75" s="35">
        <f>(D23/D$10)*100</f>
        <v>3.9890076165481974</v>
      </c>
      <c r="E75" s="35">
        <f t="shared" ref="E75:X75" si="50">(E23/E$10)*100</f>
        <v>4.0163230579073561</v>
      </c>
      <c r="F75" s="35">
        <f t="shared" si="50"/>
        <v>4.0453194573620355</v>
      </c>
      <c r="G75" s="35">
        <f t="shared" si="50"/>
        <v>4.072320507490506</v>
      </c>
      <c r="H75" s="35">
        <f t="shared" si="50"/>
        <v>4.0980501572304417</v>
      </c>
      <c r="I75" s="35">
        <f t="shared" si="50"/>
        <v>4.128251537144612</v>
      </c>
      <c r="J75" s="35">
        <f t="shared" si="50"/>
        <v>4.1582998707408354</v>
      </c>
      <c r="K75" s="35">
        <f t="shared" si="50"/>
        <v>4.1842246671426162</v>
      </c>
      <c r="L75" s="35">
        <f t="shared" si="50"/>
        <v>4.1997524647059947</v>
      </c>
      <c r="M75" s="35">
        <f t="shared" si="50"/>
        <v>4.2095359435440756</v>
      </c>
      <c r="N75" s="35">
        <f t="shared" si="50"/>
        <v>4.2188242934924212</v>
      </c>
      <c r="O75" s="35">
        <f t="shared" si="50"/>
        <v>4.2572853161415152</v>
      </c>
      <c r="P75" s="35">
        <f t="shared" si="50"/>
        <v>4.3070755200978237</v>
      </c>
      <c r="Q75" s="35">
        <f t="shared" si="50"/>
        <v>4.3502893508258227</v>
      </c>
      <c r="R75" s="35">
        <f t="shared" si="50"/>
        <v>4.341581749805199</v>
      </c>
      <c r="S75" s="35">
        <f t="shared" si="50"/>
        <v>4.3689860517071226</v>
      </c>
      <c r="T75" s="35">
        <f t="shared" si="50"/>
        <v>4.36999787483209</v>
      </c>
      <c r="U75" s="35">
        <f t="shared" si="50"/>
        <v>4.3623462257183974</v>
      </c>
      <c r="V75" s="35">
        <f t="shared" si="50"/>
        <v>4.3714364049171808</v>
      </c>
      <c r="W75" s="35">
        <f t="shared" si="50"/>
        <v>4.3756709056780929</v>
      </c>
      <c r="X75" s="35">
        <f t="shared" si="50"/>
        <v>4.4793474538528049</v>
      </c>
    </row>
    <row r="76" spans="1:24">
      <c r="C76" s="31"/>
    </row>
    <row r="147" spans="4:24">
      <c r="D147">
        <v>24789660919.819309</v>
      </c>
      <c r="E147">
        <v>23678707231.048779</v>
      </c>
      <c r="F147">
        <v>24250053262.67844</v>
      </c>
      <c r="G147">
        <v>24948352791.60862</v>
      </c>
      <c r="H147">
        <v>27233681624.02272</v>
      </c>
      <c r="I147">
        <v>31787231988.98357</v>
      </c>
      <c r="J147">
        <v>38042851306.508118</v>
      </c>
      <c r="K147">
        <v>46351476064.072189</v>
      </c>
      <c r="L147">
        <v>52843993605.334129</v>
      </c>
      <c r="M147">
        <v>56331070593.890923</v>
      </c>
      <c r="N147">
        <v>57879014809.881599</v>
      </c>
      <c r="O147">
        <v>52259829617.929001</v>
      </c>
      <c r="P147">
        <v>48995785248.709892</v>
      </c>
      <c r="Q147">
        <v>48975953972.808434</v>
      </c>
      <c r="R147">
        <v>52096522796.301613</v>
      </c>
      <c r="S147">
        <v>55468065049.528923</v>
      </c>
      <c r="T147">
        <v>63701270632.857323</v>
      </c>
      <c r="U147">
        <v>74875412035.000717</v>
      </c>
      <c r="V147">
        <v>82056566113.911957</v>
      </c>
      <c r="W147">
        <v>81043698331.378006</v>
      </c>
      <c r="X147">
        <v>80914590993.422195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Wealth_POL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2014-12-03T13:25:11Z</dcterms:modified>
</cp:coreProperties>
</file>