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QAT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<sst xmlns="http://schemas.openxmlformats.org/spreadsheetml/2006/main" count="95" uniqueCount="65">
  <si>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</si>
  <si>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</si>
  <si>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</si>
  <si>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</si>
  <si>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</si>
  <si>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</si>
  <si>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</si>
  <si>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</si>
  <si>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</si>
  <si>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</si>
  <si>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</si>
  <si>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</si>
  <si>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</si>
  <si>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</si>
  <si>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</si>
  <si>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</si>
  <si>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</si>
  <si>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</si>
  <si>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</si>
  <si>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</si>
  <si>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</si>
  <si>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</si>
  <si>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</si>
  <si>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</si>
  <si>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</si>
  <si>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</si>
  <si>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</si>
  <si>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</si>
  <si>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</si>
  <si>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</si>
  <si>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</si>
  <si>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</si>
  <si>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</si>
  <si>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</si>
  <si>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</si>
  <si>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</si>
  <si>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</si>
  <si>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</si>
  <si>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</si>
  <si>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</si>
  <si>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</si>
  <si>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</si>
  <si>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</si>
  <si>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</si>
  <si>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</si>
  <si>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</si>
  <si>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</si>
  <si>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</si>
  <si>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</si>
  <si>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</si>
  <si>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</si>
  <si>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</si>
  <si>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</si>
  <si>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</si>
  <si>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</si>
  <si>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</si>
  <si>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</si>
  <si>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</si>
  <si>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</si>
  <si>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</si>
  <si>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</si>
  <si>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</si>
  <si>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</si>
  <si>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Qatar</t>
  </si>
  <si>
    <t>QAT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</si>
</sst>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Wealth_QAT!$B$54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Wealth_QAT!$D$52:$X$52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Wealth_QAT!$D$54:$X$54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-0.66696318736620963</c:v>
                </c:pt>
                <c:pt idx="2">
                  <c:v>0.37329657694600282</c:v>
                </c:pt>
                <c:pt idx="3">
                  <c:v>0.65097102598343781</c:v>
                </c:pt>
                <c:pt idx="4">
                  <c:v>2.6466804302140545</c:v>
                </c:pt>
                <c:pt idx="5">
                  <c:v>6.3541304733312431</c:v>
                </c:pt>
                <c:pt idx="6">
                  <c:v>11.842242262944191</c:v>
                </c:pt>
                <c:pt idx="7">
                  <c:v>19.034106638189851</c:v>
                </c:pt>
                <c:pt idx="8">
                  <c:v>21.946041051668285</c:v>
                </c:pt>
                <c:pt idx="9">
                  <c:v>20.798067878782824</c:v>
                </c:pt>
                <c:pt idx="10">
                  <c:v>23.82296185646986</c:v>
                </c:pt>
                <c:pt idx="11">
                  <c:v>29.840643377601662</c:v>
                </c:pt>
                <c:pt idx="12">
                  <c:v>36.501795991197696</c:v>
                </c:pt>
                <c:pt idx="13">
                  <c:v>51.22861471323359</c:v>
                </c:pt>
                <c:pt idx="14">
                  <c:v>57.33643618136697</c:v>
                </c:pt>
                <c:pt idx="15">
                  <c:v>63.988390174212938</c:v>
                </c:pt>
                <c:pt idx="16">
                  <c:v>62.803218691520698</c:v>
                </c:pt>
                <c:pt idx="17">
                  <c:v>61.643205047718851</c:v>
                </c:pt>
                <c:pt idx="18">
                  <c:v>61.691010839478785</c:v>
                </c:pt>
                <c:pt idx="19">
                  <c:v>66.063765773691728</c:v>
                </c:pt>
                <c:pt idx="20" formatCode="_(* #,##0.0000_);_(* \(#,##0.0000\);_(* &quot;-&quot;??_);_(@_)">
                  <c:v>75.033638654966779</c:v>
                </c:pt>
              </c:numCache>
            </c:numRef>
          </c:val>
        </c:ser>
        <c:ser>
          <c:idx val="1"/>
          <c:order val="1"/>
          <c:tx>
            <c:strRef>
              <c:f>Wealth_QAT!$B$55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Wealth_QAT!$D$52:$X$52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Wealth_QAT!$D$55:$X$55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1.7009258668432947</c:v>
                </c:pt>
                <c:pt idx="2">
                  <c:v>2.9514852509636036</c:v>
                </c:pt>
                <c:pt idx="3">
                  <c:v>4.1877853437447099</c:v>
                </c:pt>
                <c:pt idx="4">
                  <c:v>5.3286914271720498</c:v>
                </c:pt>
                <c:pt idx="5">
                  <c:v>6.3874678133808427</c:v>
                </c:pt>
                <c:pt idx="6">
                  <c:v>7.2131326991803357</c:v>
                </c:pt>
                <c:pt idx="7">
                  <c:v>7.8231447363746209</c:v>
                </c:pt>
                <c:pt idx="8">
                  <c:v>8.9210516215698874</c:v>
                </c:pt>
                <c:pt idx="9">
                  <c:v>7.6570710001882647</c:v>
                </c:pt>
                <c:pt idx="10">
                  <c:v>8.5476607273882177</c:v>
                </c:pt>
                <c:pt idx="11">
                  <c:v>11.406525027886261</c:v>
                </c:pt>
                <c:pt idx="12">
                  <c:v>13.677617346390836</c:v>
                </c:pt>
                <c:pt idx="13">
                  <c:v>15.972581301313337</c:v>
                </c:pt>
                <c:pt idx="14">
                  <c:v>17.908341675380957</c:v>
                </c:pt>
                <c:pt idx="15">
                  <c:v>20.265658338081206</c:v>
                </c:pt>
                <c:pt idx="16">
                  <c:v>25.46975250979613</c:v>
                </c:pt>
                <c:pt idx="17">
                  <c:v>28.827390928200835</c:v>
                </c:pt>
                <c:pt idx="18">
                  <c:v>31.251435729213117</c:v>
                </c:pt>
                <c:pt idx="19">
                  <c:v>32.894170053217906</c:v>
                </c:pt>
                <c:pt idx="20">
                  <c:v>33.927951939677655</c:v>
                </c:pt>
              </c:numCache>
            </c:numRef>
          </c:val>
        </c:ser>
        <c:ser>
          <c:idx val="2"/>
          <c:order val="2"/>
          <c:tx>
            <c:strRef>
              <c:f>Wealth_QAT!$B$56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Wealth_QAT!$D$52:$X$52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Wealth_QAT!$D$56:$X$56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-2.3039090513975569</c:v>
                </c:pt>
                <c:pt idx="2">
                  <c:v>-3.7777211721055415</c:v>
                </c:pt>
                <c:pt idx="3">
                  <c:v>-4.8197064637890197</c:v>
                </c:pt>
                <c:pt idx="4">
                  <c:v>-5.9409335980498357</c:v>
                </c:pt>
                <c:pt idx="5">
                  <c:v>-7.543256847362656</c:v>
                </c:pt>
                <c:pt idx="6">
                  <c:v>-10.009150851525739</c:v>
                </c:pt>
                <c:pt idx="7">
                  <c:v>-13.304117389726255</c:v>
                </c:pt>
                <c:pt idx="8">
                  <c:v>-17.086722676070011</c:v>
                </c:pt>
                <c:pt idx="9">
                  <c:v>-20.740554496224274</c:v>
                </c:pt>
                <c:pt idx="10">
                  <c:v>-24.212390470399548</c:v>
                </c:pt>
                <c:pt idx="11">
                  <c:v>-26.963094829136558</c:v>
                </c:pt>
                <c:pt idx="12">
                  <c:v>-29.440561456877134</c:v>
                </c:pt>
                <c:pt idx="13">
                  <c:v>-33.220077233386313</c:v>
                </c:pt>
                <c:pt idx="14">
                  <c:v>-39.610292426719838</c:v>
                </c:pt>
                <c:pt idx="15">
                  <c:v>-47.987079982418102</c:v>
                </c:pt>
                <c:pt idx="16">
                  <c:v>-56.861681162171607</c:v>
                </c:pt>
                <c:pt idx="17">
                  <c:v>-64.600743200611106</c:v>
                </c:pt>
                <c:pt idx="18">
                  <c:v>-70.510589330039892</c:v>
                </c:pt>
                <c:pt idx="19">
                  <c:v>-74.575925995358844</c:v>
                </c:pt>
                <c:pt idx="20">
                  <c:v>-77.270469457562456</c:v>
                </c:pt>
              </c:numCache>
            </c:numRef>
          </c:val>
        </c:ser>
        <c:ser>
          <c:idx val="4"/>
          <c:order val="3"/>
          <c:tx>
            <c:strRef>
              <c:f>Wealth_QAT!$B$53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Wealth_QAT!$D$52:$X$52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Wealth_QAT!$D$53:$X$53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-1.6518208261709133</c:v>
                </c:pt>
                <c:pt idx="2">
                  <c:v>-2.6006993513068233</c:v>
                </c:pt>
                <c:pt idx="3">
                  <c:v>-3.2491635502551408</c:v>
                </c:pt>
                <c:pt idx="4">
                  <c:v>-3.8747357398695836</c:v>
                </c:pt>
                <c:pt idx="5">
                  <c:v>-4.7985597832114646</c:v>
                </c:pt>
                <c:pt idx="6">
                  <c:v>-6.3446970398868485</c:v>
                </c:pt>
                <c:pt idx="7">
                  <c:v>-8.4874894708448334</c:v>
                </c:pt>
                <c:pt idx="8">
                  <c:v>-11.202481691532128</c:v>
                </c:pt>
                <c:pt idx="9">
                  <c:v>-14.378384248654053</c:v>
                </c:pt>
                <c:pt idx="10">
                  <c:v>-16.866154297810766</c:v>
                </c:pt>
                <c:pt idx="11">
                  <c:v>-18.327400796937098</c:v>
                </c:pt>
                <c:pt idx="12">
                  <c:v>-19.613662548360512</c:v>
                </c:pt>
                <c:pt idx="13">
                  <c:v>-21.473506887516457</c:v>
                </c:pt>
                <c:pt idx="14">
                  <c:v>-25.979841247291212</c:v>
                </c:pt>
                <c:pt idx="15">
                  <c:v>-31.990833560992073</c:v>
                </c:pt>
                <c:pt idx="16">
                  <c:v>-38.460696332529039</c:v>
                </c:pt>
                <c:pt idx="17">
                  <c:v>-44.274263444760606</c:v>
                </c:pt>
                <c:pt idx="18">
                  <c:v>-48.678973594983219</c:v>
                </c:pt>
                <c:pt idx="19">
                  <c:v>-51.460334528005866</c:v>
                </c:pt>
                <c:pt idx="20">
                  <c:v>-52.958883398732361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Wealth_QAT!$D$64:$X$64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-2.6823417541020356</c:v>
                </c:pt>
                <c:pt idx="2">
                  <c:v>5.604899512506023</c:v>
                </c:pt>
                <c:pt idx="3">
                  <c:v>4.3090404355451861</c:v>
                </c:pt>
                <c:pt idx="4">
                  <c:v>5.957379002180696</c:v>
                </c:pt>
                <c:pt idx="5">
                  <c:v>7.708731122136081</c:v>
                </c:pt>
                <c:pt idx="6">
                  <c:v>10.461509903198362</c:v>
                </c:pt>
                <c:pt idx="7">
                  <c:v>38.424805659570829</c:v>
                </c:pt>
                <c:pt idx="8">
                  <c:v>48.959332977415727</c:v>
                </c:pt>
                <c:pt idx="9">
                  <c:v>49.908661230361751</c:v>
                </c:pt>
                <c:pt idx="10">
                  <c:v>57.677144673810396</c:v>
                </c:pt>
                <c:pt idx="11">
                  <c:v>58.342388672218014</c:v>
                </c:pt>
                <c:pt idx="12">
                  <c:v>65.257672569066344</c:v>
                </c:pt>
                <c:pt idx="13">
                  <c:v>63.350214277198845</c:v>
                </c:pt>
                <c:pt idx="14">
                  <c:v>80.360693824122848</c:v>
                </c:pt>
                <c:pt idx="15">
                  <c:v>68.880670565595437</c:v>
                </c:pt>
                <c:pt idx="16">
                  <c:v>78.807256516482767</c:v>
                </c:pt>
                <c:pt idx="17">
                  <c:v>75.180071369224507</c:v>
                </c:pt>
                <c:pt idx="18">
                  <c:v>73.954925310734552</c:v>
                </c:pt>
                <c:pt idx="19">
                  <c:v>70.169334826397261</c:v>
                </c:pt>
                <c:pt idx="20">
                  <c:v>84.561640220196878</c:v>
                </c:pt>
              </c:numCache>
            </c:numRef>
          </c:val>
        </c:ser>
        <c:marker val="1"/>
        <c:axId val="73018368"/>
        <c:axId val="73032448"/>
      </c:lineChart>
      <c:catAx>
        <c:axId val="7301836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032448"/>
        <c:crosses val="autoZero"/>
        <c:auto val="1"/>
        <c:lblAlgn val="ctr"/>
        <c:lblOffset val="100"/>
      </c:catAx>
      <c:valAx>
        <c:axId val="7303244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018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Wealth_QAT!$B$40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Wealth_QAT!$D$38:$X$38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Wealth_QAT!$D$40:$X$40</c:f>
              <c:numCache>
                <c:formatCode>_(* #,##0_);_(* \(#,##0\);_(* "-"??_);_(@_)</c:formatCode>
                <c:ptCount val="21"/>
                <c:pt idx="0">
                  <c:v>53560.010586836768</c:v>
                </c:pt>
                <c:pt idx="1">
                  <c:v>53202.785033073123</c:v>
                </c:pt>
                <c:pt idx="2">
                  <c:v>53759.948272969341</c:v>
                </c:pt>
                <c:pt idx="3">
                  <c:v>53908.670737270731</c:v>
                </c:pt>
                <c:pt idx="4">
                  <c:v>54977.57290545915</c:v>
                </c:pt>
                <c:pt idx="5">
                  <c:v>56963.283541054399</c:v>
                </c:pt>
                <c:pt idx="6">
                  <c:v>59902.716796588538</c:v>
                </c:pt>
                <c:pt idx="7">
                  <c:v>63754.680117361051</c:v>
                </c:pt>
                <c:pt idx="8">
                  <c:v>65314.312497501851</c:v>
                </c:pt>
                <c:pt idx="9">
                  <c:v>64699.457944570342</c:v>
                </c:pt>
                <c:pt idx="10">
                  <c:v>66319.591479260111</c:v>
                </c:pt>
                <c:pt idx="11">
                  <c:v>69542.662339060422</c:v>
                </c:pt>
                <c:pt idx="12">
                  <c:v>73110.376384107818</c:v>
                </c:pt>
                <c:pt idx="13">
                  <c:v>80998.062050734501</c:v>
                </c:pt>
                <c:pt idx="14">
                  <c:v>84269.411875691818</c:v>
                </c:pt>
                <c:pt idx="15">
                  <c:v>87832.199138491633</c:v>
                </c:pt>
                <c:pt idx="16">
                  <c:v>87197.4211668895</c:v>
                </c:pt>
                <c:pt idx="17">
                  <c:v>86576.117736460481</c:v>
                </c:pt>
                <c:pt idx="18">
                  <c:v>86601.722523588222</c:v>
                </c:pt>
                <c:pt idx="19">
                  <c:v>88943.770529289104</c:v>
                </c:pt>
                <c:pt idx="20">
                  <c:v>93748.035394125822</c:v>
                </c:pt>
              </c:numCache>
            </c:numRef>
          </c:val>
        </c:ser>
        <c:ser>
          <c:idx val="1"/>
          <c:order val="1"/>
          <c:tx>
            <c:strRef>
              <c:f>Wealth_QAT!$B$41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Wealth_QAT!$D$38:$X$38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Wealth_QAT!$D$41:$X$41</c:f>
              <c:numCache>
                <c:formatCode>General</c:formatCode>
                <c:ptCount val="21"/>
                <c:pt idx="0">
                  <c:v>128269.17995784475</c:v>
                </c:pt>
                <c:pt idx="1">
                  <c:v>130450.94361893552</c:v>
                </c:pt>
                <c:pt idx="2">
                  <c:v>132055.0258858325</c:v>
                </c:pt>
                <c:pt idx="3">
                  <c:v>133640.81787666091</c:v>
                </c:pt>
                <c:pt idx="4">
                  <c:v>135104.24875396231</c:v>
                </c:pt>
                <c:pt idx="5">
                  <c:v>136462.33254213963</c:v>
                </c:pt>
                <c:pt idx="6">
                  <c:v>137521.40612035451</c:v>
                </c:pt>
                <c:pt idx="7">
                  <c:v>138303.86355810778</c:v>
                </c:pt>
                <c:pt idx="8">
                  <c:v>139712.13971644847</c:v>
                </c:pt>
                <c:pt idx="9">
                  <c:v>138090.84213857618</c:v>
                </c:pt>
                <c:pt idx="10">
                  <c:v>139233.19427844437</c:v>
                </c:pt>
                <c:pt idx="11">
                  <c:v>142900.23607280079</c:v>
                </c:pt>
                <c:pt idx="12">
                  <c:v>145813.3475658322</c:v>
                </c:pt>
                <c:pt idx="13">
                  <c:v>148757.07901113943</c:v>
                </c:pt>
                <c:pt idx="14">
                  <c:v>151240.06296890485</c:v>
                </c:pt>
                <c:pt idx="15">
                  <c:v>154263.77372116011</c:v>
                </c:pt>
                <c:pt idx="16">
                  <c:v>160939.02263945283</c:v>
                </c:pt>
                <c:pt idx="17">
                  <c:v>165245.8379046901</c:v>
                </c:pt>
                <c:pt idx="18">
                  <c:v>168355.14029275932</c:v>
                </c:pt>
                <c:pt idx="19">
                  <c:v>170462.2621390463</c:v>
                </c:pt>
                <c:pt idx="20">
                  <c:v>171788.28568736097</c:v>
                </c:pt>
              </c:numCache>
            </c:numRef>
          </c:val>
        </c:ser>
        <c:ser>
          <c:idx val="2"/>
          <c:order val="2"/>
          <c:tx>
            <c:strRef>
              <c:f>Wealth_QAT!$B$42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Wealth_QAT!$D$38:$X$38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Wealth_QAT!$D$42:$X$42</c:f>
              <c:numCache>
                <c:formatCode>_(* #,##0_);_(* \(#,##0\);_(* "-"??_);_(@_)</c:formatCode>
                <c:ptCount val="21"/>
                <c:pt idx="0">
                  <c:v>740395.29591630399</c:v>
                </c:pt>
                <c:pt idx="1">
                  <c:v>723337.26167756657</c:v>
                </c:pt>
                <c:pt idx="2">
                  <c:v>712425.22606520029</c:v>
                </c:pt>
                <c:pt idx="3">
                  <c:v>704710.41598143603</c:v>
                </c:pt>
                <c:pt idx="4">
                  <c:v>696408.90302283177</c:v>
                </c:pt>
                <c:pt idx="5">
                  <c:v>684545.37705954642</c:v>
                </c:pt>
                <c:pt idx="6">
                  <c:v>666288.01385044074</c:v>
                </c:pt>
                <c:pt idx="7">
                  <c:v>641892.23659958784</c:v>
                </c:pt>
                <c:pt idx="8">
                  <c:v>613886.00499641721</c:v>
                </c:pt>
                <c:pt idx="9">
                  <c:v>586833.20607930201</c:v>
                </c:pt>
                <c:pt idx="10">
                  <c:v>561127.89584457828</c:v>
                </c:pt>
                <c:pt idx="11">
                  <c:v>540761.81016792473</c:v>
                </c:pt>
                <c:pt idx="12">
                  <c:v>522418.7637982372</c:v>
                </c:pt>
                <c:pt idx="13">
                  <c:v>494435.40678054868</c:v>
                </c:pt>
                <c:pt idx="14">
                  <c:v>447122.55409017828</c:v>
                </c:pt>
                <c:pt idx="15">
                  <c:v>385101.21307888604</c:v>
                </c:pt>
                <c:pt idx="16">
                  <c:v>319394.08341265819</c:v>
                </c:pt>
                <c:pt idx="17">
                  <c:v>262094.4321320077</c:v>
                </c:pt>
                <c:pt idx="18">
                  <c:v>218338.20939382535</c:v>
                </c:pt>
                <c:pt idx="19">
                  <c:v>188238.64796064293</c:v>
                </c:pt>
                <c:pt idx="20">
                  <c:v>168288.37492006714</c:v>
                </c:pt>
              </c:numCache>
            </c:numRef>
          </c:val>
        </c:ser>
        <c:overlap val="100"/>
        <c:axId val="74782208"/>
        <c:axId val="74783744"/>
      </c:barChart>
      <c:catAx>
        <c:axId val="7478220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783744"/>
        <c:crosses val="autoZero"/>
        <c:auto val="1"/>
        <c:lblAlgn val="ctr"/>
        <c:lblOffset val="100"/>
      </c:catAx>
      <c:valAx>
        <c:axId val="7478374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78220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Wealth_QAT!$B$67:$B$69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Wealth_QAT!$C$67:$C$69</c:f>
              <c:numCache>
                <c:formatCode>_(* #,##0_);_(* \(#,##0\);_(* "-"??_);_(@_)</c:formatCode>
                <c:ptCount val="3"/>
                <c:pt idx="0">
                  <c:v>10.681667942469765</c:v>
                </c:pt>
                <c:pt idx="1">
                  <c:v>21.593712022224413</c:v>
                </c:pt>
                <c:pt idx="2">
                  <c:v>67.724620035305833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Wealth_QAT!$B$72:$B$75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Wealth_QAT!$C$72:$C$75</c:f>
              <c:numCache>
                <c:formatCode>_(* #,##0_);_(* \(#,##0\);_(* "-"??_);_(@_)</c:formatCode>
                <c:ptCount val="4"/>
                <c:pt idx="0">
                  <c:v>0.15836322260577088</c:v>
                </c:pt>
                <c:pt idx="1">
                  <c:v>0</c:v>
                </c:pt>
                <c:pt idx="2">
                  <c:v>99.841636777394228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436878028175.27106</v>
      </c>
      <c r="E7" s="13">
        <f t="shared" ref="E7:X7" si="0">+E8+E9+E10</f>
        <v>438009530995.90045</v>
      </c>
      <c r="F7" s="13">
        <f t="shared" si="0"/>
        <v>438524458710.15875</v>
      </c>
      <c r="G7" s="13">
        <f t="shared" si="0"/>
        <v>438474362316.25562</v>
      </c>
      <c r="H7" s="13">
        <f t="shared" si="0"/>
        <v>438924606549.02527</v>
      </c>
      <c r="I7" s="13">
        <f t="shared" si="0"/>
        <v>440189194802.96893</v>
      </c>
      <c r="J7" s="13">
        <f t="shared" si="0"/>
        <v>442585100546.61633</v>
      </c>
      <c r="K7" s="13">
        <f t="shared" si="0"/>
        <v>446270201249.30627</v>
      </c>
      <c r="L7" s="13">
        <f t="shared" si="0"/>
        <v>449442086065.85144</v>
      </c>
      <c r="M7" s="13">
        <f t="shared" si="0"/>
        <v>449982747456.79468</v>
      </c>
      <c r="N7" s="13">
        <f t="shared" si="0"/>
        <v>453075315557.64026</v>
      </c>
      <c r="O7" s="13">
        <f t="shared" si="0"/>
        <v>457991395484.89868</v>
      </c>
      <c r="P7" s="13">
        <f t="shared" si="0"/>
        <v>462725964605.24304</v>
      </c>
      <c r="Q7" s="13">
        <f t="shared" si="0"/>
        <v>473258523015.02319</v>
      </c>
      <c r="R7" s="13">
        <f t="shared" si="0"/>
        <v>488181564964.58856</v>
      </c>
      <c r="S7" s="13">
        <f t="shared" si="0"/>
        <v>514920108894.9364</v>
      </c>
      <c r="T7" s="13">
        <f t="shared" si="0"/>
        <v>555235545877.32812</v>
      </c>
      <c r="U7" s="13">
        <f t="shared" si="0"/>
        <v>605492176743.23291</v>
      </c>
      <c r="V7" s="13">
        <f t="shared" si="0"/>
        <v>660748318509.73389</v>
      </c>
      <c r="W7" s="13">
        <f t="shared" si="0"/>
        <v>715231003145.1593</v>
      </c>
      <c r="X7" s="13">
        <f t="shared" si="0"/>
        <v>763007838554.66113</v>
      </c>
    </row>
    <row r="8" spans="1:24" s="22" customFormat="1" ht="15.75">
      <c r="A8" s="19">
        <v>1</v>
      </c>
      <c r="B8" s="20" t="s">
        <v>5</v>
      </c>
      <c r="C8" s="20"/>
      <c r="D8" s="21">
        <v>25372555335.217491</v>
      </c>
      <c r="E8" s="21">
        <v>25693008164.88187</v>
      </c>
      <c r="F8" s="21">
        <v>26245821786.656723</v>
      </c>
      <c r="G8" s="21">
        <v>26491798973.709587</v>
      </c>
      <c r="H8" s="21">
        <v>27220825762.388367</v>
      </c>
      <c r="I8" s="21">
        <v>28559738432.26199</v>
      </c>
      <c r="J8" s="21">
        <v>30695469946.341492</v>
      </c>
      <c r="K8" s="21">
        <v>33712646035.21899</v>
      </c>
      <c r="L8" s="21">
        <v>35846323499.378929</v>
      </c>
      <c r="M8" s="21">
        <v>36870280098.872307</v>
      </c>
      <c r="N8" s="21">
        <v>39192026821.80912</v>
      </c>
      <c r="O8" s="21">
        <v>42285902633.902046</v>
      </c>
      <c r="P8" s="21">
        <v>45633522958.797729</v>
      </c>
      <c r="Q8" s="21">
        <v>52932233550.154999</v>
      </c>
      <c r="R8" s="21">
        <v>60264932825.253502</v>
      </c>
      <c r="S8" s="21">
        <v>72109005841.913696</v>
      </c>
      <c r="T8" s="21">
        <v>85308376234.730011</v>
      </c>
      <c r="U8" s="21">
        <v>102003289308.15585</v>
      </c>
      <c r="V8" s="21">
        <v>120901200746.28058</v>
      </c>
      <c r="W8" s="21">
        <v>142111243519.72955</v>
      </c>
      <c r="X8" s="21">
        <v>164883388414.94077</v>
      </c>
    </row>
    <row r="9" spans="1:24" s="22" customFormat="1" ht="15.75">
      <c r="A9" s="19">
        <v>2</v>
      </c>
      <c r="B9" s="20" t="s">
        <v>38</v>
      </c>
      <c r="C9" s="20"/>
      <c r="D9" s="21">
        <v>60763932467.990143</v>
      </c>
      <c r="E9" s="21">
        <v>62998152398.118057</v>
      </c>
      <c r="F9" s="21">
        <v>64469791857.566963</v>
      </c>
      <c r="G9" s="21">
        <v>65673770720.948708</v>
      </c>
      <c r="H9" s="21">
        <v>66893626268.554337</v>
      </c>
      <c r="I9" s="21">
        <v>68418256128.9851</v>
      </c>
      <c r="J9" s="21">
        <v>70468993967.004303</v>
      </c>
      <c r="K9" s="21">
        <v>73133285099.301117</v>
      </c>
      <c r="L9" s="21">
        <v>76677934216.29895</v>
      </c>
      <c r="M9" s="21">
        <v>78693828209.510422</v>
      </c>
      <c r="N9" s="21">
        <v>82280830791.20665</v>
      </c>
      <c r="O9" s="21">
        <v>86891488845.718994</v>
      </c>
      <c r="P9" s="21">
        <v>91012754590.208176</v>
      </c>
      <c r="Q9" s="21">
        <v>97212751133.779617</v>
      </c>
      <c r="R9" s="21">
        <v>108158726071.96042</v>
      </c>
      <c r="S9" s="21">
        <v>126648398532.24034</v>
      </c>
      <c r="T9" s="21">
        <v>157452439652.99173</v>
      </c>
      <c r="U9" s="21">
        <v>194691324252.60263</v>
      </c>
      <c r="V9" s="21">
        <v>235033877157.10959</v>
      </c>
      <c r="W9" s="21">
        <v>272358636266.59323</v>
      </c>
      <c r="X9" s="21">
        <v>302140034348.93073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350741540372.06342</v>
      </c>
      <c r="E10" s="21">
        <f t="shared" ref="E10:X10" si="1">+E13+E16+E19+E23</f>
        <v>349318370432.90051</v>
      </c>
      <c r="F10" s="21">
        <f t="shared" si="1"/>
        <v>347808845065.93506</v>
      </c>
      <c r="G10" s="21">
        <f t="shared" si="1"/>
        <v>346308792621.59735</v>
      </c>
      <c r="H10" s="21">
        <f t="shared" si="1"/>
        <v>344810154518.08258</v>
      </c>
      <c r="I10" s="21">
        <f t="shared" si="1"/>
        <v>343211200241.72186</v>
      </c>
      <c r="J10" s="21">
        <f t="shared" si="1"/>
        <v>341420636633.27057</v>
      </c>
      <c r="K10" s="21">
        <f t="shared" si="1"/>
        <v>339424270114.78619</v>
      </c>
      <c r="L10" s="21">
        <f t="shared" si="1"/>
        <v>336917828350.17352</v>
      </c>
      <c r="M10" s="21">
        <f t="shared" si="1"/>
        <v>334418639148.41193</v>
      </c>
      <c r="N10" s="21">
        <f t="shared" si="1"/>
        <v>331602457944.62445</v>
      </c>
      <c r="O10" s="21">
        <f t="shared" si="1"/>
        <v>328814004005.27765</v>
      </c>
      <c r="P10" s="21">
        <f t="shared" si="1"/>
        <v>326079687056.23712</v>
      </c>
      <c r="Q10" s="21">
        <f t="shared" si="1"/>
        <v>323113538331.08856</v>
      </c>
      <c r="R10" s="21">
        <f t="shared" si="1"/>
        <v>319757906067.37463</v>
      </c>
      <c r="S10" s="21">
        <f t="shared" si="1"/>
        <v>316162704520.78235</v>
      </c>
      <c r="T10" s="21">
        <f t="shared" si="1"/>
        <v>312474729989.60638</v>
      </c>
      <c r="U10" s="21">
        <f t="shared" si="1"/>
        <v>308797563182.47443</v>
      </c>
      <c r="V10" s="21">
        <f t="shared" si="1"/>
        <v>304813240606.34381</v>
      </c>
      <c r="W10" s="21">
        <f t="shared" si="1"/>
        <v>300761123358.83655</v>
      </c>
      <c r="X10" s="21">
        <f t="shared" si="1"/>
        <v>295984415790.78967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487482748.49438792</v>
      </c>
      <c r="E11" s="38">
        <f t="shared" ref="E11:X11" si="2">+E13+E16</f>
        <v>487482748.49438792</v>
      </c>
      <c r="F11" s="38">
        <f t="shared" si="2"/>
        <v>511457309.89575124</v>
      </c>
      <c r="G11" s="38">
        <f t="shared" si="2"/>
        <v>519448830.36287236</v>
      </c>
      <c r="H11" s="38">
        <f t="shared" si="2"/>
        <v>519448830.36287236</v>
      </c>
      <c r="I11" s="38">
        <f t="shared" si="2"/>
        <v>519448830.36287236</v>
      </c>
      <c r="J11" s="38">
        <f t="shared" si="2"/>
        <v>527440350.82999349</v>
      </c>
      <c r="K11" s="38">
        <f t="shared" si="2"/>
        <v>527440350.82999349</v>
      </c>
      <c r="L11" s="38">
        <f t="shared" si="2"/>
        <v>527440350.82999349</v>
      </c>
      <c r="M11" s="38">
        <f t="shared" si="2"/>
        <v>527440350.82999349</v>
      </c>
      <c r="N11" s="38">
        <f t="shared" si="2"/>
        <v>527440350.82999349</v>
      </c>
      <c r="O11" s="38">
        <f t="shared" si="2"/>
        <v>529837806.97012985</v>
      </c>
      <c r="P11" s="38">
        <f t="shared" si="2"/>
        <v>515453070.1293118</v>
      </c>
      <c r="Q11" s="38">
        <f t="shared" si="2"/>
        <v>516252222.17602396</v>
      </c>
      <c r="R11" s="38">
        <f t="shared" si="2"/>
        <v>516252222.17602396</v>
      </c>
      <c r="S11" s="38">
        <f t="shared" si="2"/>
        <v>508260701.70890284</v>
      </c>
      <c r="T11" s="38">
        <f t="shared" si="2"/>
        <v>519448830.36287236</v>
      </c>
      <c r="U11" s="38">
        <f t="shared" si="2"/>
        <v>527440350.82999349</v>
      </c>
      <c r="V11" s="38">
        <f t="shared" si="2"/>
        <v>527440350.82999349</v>
      </c>
      <c r="W11" s="38">
        <f t="shared" si="2"/>
        <v>527440350.82999349</v>
      </c>
      <c r="X11" s="38">
        <f t="shared" si="2"/>
        <v>527440350.82999349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350254057623.56903</v>
      </c>
      <c r="E12" s="38">
        <f t="shared" ref="E12:X12" si="3">+E23+E19</f>
        <v>348830887684.40613</v>
      </c>
      <c r="F12" s="38">
        <f t="shared" si="3"/>
        <v>347297387756.03931</v>
      </c>
      <c r="G12" s="38">
        <f t="shared" si="3"/>
        <v>345789343791.2345</v>
      </c>
      <c r="H12" s="38">
        <f t="shared" si="3"/>
        <v>344290705687.71973</v>
      </c>
      <c r="I12" s="38">
        <f t="shared" si="3"/>
        <v>342691751411.35901</v>
      </c>
      <c r="J12" s="38">
        <f t="shared" si="3"/>
        <v>340893196282.44055</v>
      </c>
      <c r="K12" s="38">
        <f t="shared" si="3"/>
        <v>338896829763.95618</v>
      </c>
      <c r="L12" s="38">
        <f t="shared" si="3"/>
        <v>336390387999.34351</v>
      </c>
      <c r="M12" s="38">
        <f t="shared" si="3"/>
        <v>333891198797.58191</v>
      </c>
      <c r="N12" s="38">
        <f t="shared" si="3"/>
        <v>331075017593.79443</v>
      </c>
      <c r="O12" s="38">
        <f t="shared" si="3"/>
        <v>328284166198.3075</v>
      </c>
      <c r="P12" s="38">
        <f t="shared" si="3"/>
        <v>325564233986.10779</v>
      </c>
      <c r="Q12" s="38">
        <f t="shared" si="3"/>
        <v>322597286108.91254</v>
      </c>
      <c r="R12" s="38">
        <f t="shared" si="3"/>
        <v>319241653845.19861</v>
      </c>
      <c r="S12" s="38">
        <f t="shared" si="3"/>
        <v>315654443819.07343</v>
      </c>
      <c r="T12" s="38">
        <f t="shared" si="3"/>
        <v>311955281159.24353</v>
      </c>
      <c r="U12" s="38">
        <f t="shared" si="3"/>
        <v>308270122831.64441</v>
      </c>
      <c r="V12" s="38">
        <f t="shared" si="3"/>
        <v>304285800255.51379</v>
      </c>
      <c r="W12" s="38">
        <f t="shared" si="3"/>
        <v>300233683008.00653</v>
      </c>
      <c r="X12" s="38">
        <f t="shared" si="3"/>
        <v>295456975439.95966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487482748.49438792</v>
      </c>
      <c r="E13" s="13">
        <f t="shared" ref="E13:X13" si="4">+E14+E15</f>
        <v>487482748.49438792</v>
      </c>
      <c r="F13" s="13">
        <f t="shared" si="4"/>
        <v>511457309.89575124</v>
      </c>
      <c r="G13" s="13">
        <f t="shared" si="4"/>
        <v>519448830.36287236</v>
      </c>
      <c r="H13" s="13">
        <f t="shared" si="4"/>
        <v>519448830.36287236</v>
      </c>
      <c r="I13" s="13">
        <f t="shared" si="4"/>
        <v>519448830.36287236</v>
      </c>
      <c r="J13" s="13">
        <f t="shared" si="4"/>
        <v>527440350.82999349</v>
      </c>
      <c r="K13" s="13">
        <f t="shared" si="4"/>
        <v>527440350.82999349</v>
      </c>
      <c r="L13" s="13">
        <f t="shared" si="4"/>
        <v>527440350.82999349</v>
      </c>
      <c r="M13" s="13">
        <f t="shared" si="4"/>
        <v>527440350.82999349</v>
      </c>
      <c r="N13" s="13">
        <f t="shared" si="4"/>
        <v>527440350.82999349</v>
      </c>
      <c r="O13" s="13">
        <f t="shared" si="4"/>
        <v>529837806.97012985</v>
      </c>
      <c r="P13" s="13">
        <f t="shared" si="4"/>
        <v>515453070.1293118</v>
      </c>
      <c r="Q13" s="13">
        <f t="shared" si="4"/>
        <v>516252222.17602396</v>
      </c>
      <c r="R13" s="13">
        <f t="shared" si="4"/>
        <v>516252222.17602396</v>
      </c>
      <c r="S13" s="13">
        <f t="shared" si="4"/>
        <v>508260701.70890284</v>
      </c>
      <c r="T13" s="13">
        <f t="shared" si="4"/>
        <v>519448830.36287236</v>
      </c>
      <c r="U13" s="13">
        <f t="shared" si="4"/>
        <v>527440350.82999349</v>
      </c>
      <c r="V13" s="13">
        <f t="shared" si="4"/>
        <v>527440350.82999349</v>
      </c>
      <c r="W13" s="13">
        <f t="shared" si="4"/>
        <v>527440350.82999349</v>
      </c>
      <c r="X13" s="13">
        <f t="shared" si="4"/>
        <v>527440350.82999349</v>
      </c>
    </row>
    <row r="14" spans="1:24" ht="15.75">
      <c r="A14" s="8" t="s">
        <v>43</v>
      </c>
      <c r="B14" s="2" t="s">
        <v>27</v>
      </c>
      <c r="C14" s="10"/>
      <c r="D14" s="11">
        <v>87906725.138332248</v>
      </c>
      <c r="E14" s="11">
        <v>87906725.138332248</v>
      </c>
      <c r="F14" s="11">
        <v>111881286.53969559</v>
      </c>
      <c r="G14" s="11">
        <v>119872807.00681672</v>
      </c>
      <c r="H14" s="11">
        <v>119872807.00681672</v>
      </c>
      <c r="I14" s="11">
        <v>119872807.00681672</v>
      </c>
      <c r="J14" s="11">
        <v>127864327.47393782</v>
      </c>
      <c r="K14" s="11">
        <v>127864327.47393782</v>
      </c>
      <c r="L14" s="11">
        <v>127864327.47393782</v>
      </c>
      <c r="M14" s="11">
        <v>127864327.47393782</v>
      </c>
      <c r="N14" s="11">
        <v>127864327.47393782</v>
      </c>
      <c r="O14" s="11">
        <v>130261783.61407416</v>
      </c>
      <c r="P14" s="11">
        <v>115877046.77325615</v>
      </c>
      <c r="Q14" s="11">
        <v>116676198.81996827</v>
      </c>
      <c r="R14" s="11">
        <v>116676198.81996827</v>
      </c>
      <c r="S14" s="11">
        <v>108684678.35284714</v>
      </c>
      <c r="T14" s="11">
        <v>119872807.00681672</v>
      </c>
      <c r="U14" s="11">
        <v>127864327.47393782</v>
      </c>
      <c r="V14" s="11">
        <v>127864327.47393782</v>
      </c>
      <c r="W14" s="11">
        <v>127864327.47393782</v>
      </c>
      <c r="X14" s="11">
        <v>127864327.47393782</v>
      </c>
    </row>
    <row r="15" spans="1:24" ht="15.75">
      <c r="A15" s="8" t="s">
        <v>47</v>
      </c>
      <c r="B15" s="2" t="s">
        <v>6</v>
      </c>
      <c r="C15" s="10"/>
      <c r="D15" s="11">
        <v>399576023.35605568</v>
      </c>
      <c r="E15" s="11">
        <v>399576023.35605568</v>
      </c>
      <c r="F15" s="11">
        <v>399576023.35605568</v>
      </c>
      <c r="G15" s="11">
        <v>399576023.35605568</v>
      </c>
      <c r="H15" s="11">
        <v>399576023.35605568</v>
      </c>
      <c r="I15" s="11">
        <v>399576023.35605568</v>
      </c>
      <c r="J15" s="11">
        <v>399576023.35605568</v>
      </c>
      <c r="K15" s="11">
        <v>399576023.35605568</v>
      </c>
      <c r="L15" s="11">
        <v>399576023.35605568</v>
      </c>
      <c r="M15" s="11">
        <v>399576023.35605568</v>
      </c>
      <c r="N15" s="11">
        <v>399576023.35605568</v>
      </c>
      <c r="O15" s="11">
        <v>399576023.35605568</v>
      </c>
      <c r="P15" s="11">
        <v>399576023.35605568</v>
      </c>
      <c r="Q15" s="11">
        <v>399576023.35605568</v>
      </c>
      <c r="R15" s="11">
        <v>399576023.35605568</v>
      </c>
      <c r="S15" s="11">
        <v>399576023.35605568</v>
      </c>
      <c r="T15" s="11">
        <v>399576023.35605568</v>
      </c>
      <c r="U15" s="11">
        <v>399576023.35605568</v>
      </c>
      <c r="V15" s="11">
        <v>399576023.35605568</v>
      </c>
      <c r="W15" s="11">
        <v>399576023.35605568</v>
      </c>
      <c r="X15" s="11">
        <v>399576023.35605568</v>
      </c>
    </row>
    <row r="16" spans="1:24" ht="15.75">
      <c r="A16" s="15" t="s">
        <v>44</v>
      </c>
      <c r="B16" s="10" t="s">
        <v>11</v>
      </c>
      <c r="C16" s="10"/>
      <c r="D16" s="13">
        <f>+D17+D18</f>
        <v>0</v>
      </c>
      <c r="E16" s="13">
        <f t="shared" ref="E16:X16" si="5">+E17+E18</f>
        <v>0</v>
      </c>
      <c r="F16" s="13">
        <f t="shared" si="5"/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 t="shared" si="5"/>
        <v>0</v>
      </c>
      <c r="N16" s="13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3">
        <f t="shared" si="5"/>
        <v>0</v>
      </c>
      <c r="T16" s="13">
        <f t="shared" si="5"/>
        <v>0</v>
      </c>
      <c r="U16" s="13">
        <f t="shared" si="5"/>
        <v>0</v>
      </c>
      <c r="V16" s="13">
        <f t="shared" si="5"/>
        <v>0</v>
      </c>
      <c r="W16" s="13">
        <f t="shared" si="5"/>
        <v>0</v>
      </c>
      <c r="X16" s="13">
        <f t="shared" si="5"/>
        <v>0</v>
      </c>
    </row>
    <row r="17" spans="1:24">
      <c r="A17" s="8" t="s">
        <v>45</v>
      </c>
      <c r="B17" s="2" t="s">
        <v>7</v>
      </c>
      <c r="C17" s="2"/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</row>
    <row r="18" spans="1:24">
      <c r="A18" s="8" t="s">
        <v>46</v>
      </c>
      <c r="B18" s="2" t="s">
        <v>62</v>
      </c>
      <c r="C18" s="2"/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</row>
    <row r="19" spans="1:24" ht="15.75">
      <c r="A19" s="15" t="s">
        <v>48</v>
      </c>
      <c r="B19" s="10" t="s">
        <v>12</v>
      </c>
      <c r="C19" s="10"/>
      <c r="D19" s="13">
        <f>+D20+D21+D22</f>
        <v>350254057623.56903</v>
      </c>
      <c r="E19" s="13">
        <f t="shared" ref="E19:X19" si="6">+E20+E21+E22</f>
        <v>348830887684.40613</v>
      </c>
      <c r="F19" s="13">
        <f t="shared" si="6"/>
        <v>347297387756.03931</v>
      </c>
      <c r="G19" s="13">
        <f t="shared" si="6"/>
        <v>345789343791.2345</v>
      </c>
      <c r="H19" s="13">
        <f t="shared" si="6"/>
        <v>344290705687.71973</v>
      </c>
      <c r="I19" s="13">
        <f t="shared" si="6"/>
        <v>342691751411.35901</v>
      </c>
      <c r="J19" s="13">
        <f t="shared" si="6"/>
        <v>340893196282.44055</v>
      </c>
      <c r="K19" s="13">
        <f t="shared" si="6"/>
        <v>338896829763.95618</v>
      </c>
      <c r="L19" s="13">
        <f t="shared" si="6"/>
        <v>336390387999.34351</v>
      </c>
      <c r="M19" s="13">
        <f t="shared" si="6"/>
        <v>333891198797.58191</v>
      </c>
      <c r="N19" s="13">
        <f t="shared" si="6"/>
        <v>331075017593.79443</v>
      </c>
      <c r="O19" s="13">
        <f t="shared" si="6"/>
        <v>328284166198.3075</v>
      </c>
      <c r="P19" s="13">
        <f t="shared" si="6"/>
        <v>325564233986.10779</v>
      </c>
      <c r="Q19" s="13">
        <f t="shared" si="6"/>
        <v>322597286108.91254</v>
      </c>
      <c r="R19" s="13">
        <f t="shared" si="6"/>
        <v>319241653845.19861</v>
      </c>
      <c r="S19" s="13">
        <f t="shared" si="6"/>
        <v>315654443819.07343</v>
      </c>
      <c r="T19" s="13">
        <f t="shared" si="6"/>
        <v>311955281159.24353</v>
      </c>
      <c r="U19" s="13">
        <f t="shared" si="6"/>
        <v>308270122831.64441</v>
      </c>
      <c r="V19" s="13">
        <f t="shared" si="6"/>
        <v>304285800255.51379</v>
      </c>
      <c r="W19" s="13">
        <f t="shared" si="6"/>
        <v>300233683008.00653</v>
      </c>
      <c r="X19" s="13">
        <f t="shared" si="6"/>
        <v>295456975439.95966</v>
      </c>
    </row>
    <row r="20" spans="1:24" s="16" customFormat="1">
      <c r="A20" s="8" t="s">
        <v>59</v>
      </c>
      <c r="B20" s="2" t="s">
        <v>13</v>
      </c>
      <c r="C20" s="2"/>
      <c r="D20" s="11">
        <v>270873801629.0426</v>
      </c>
      <c r="E20" s="11">
        <v>269478795278.46545</v>
      </c>
      <c r="F20" s="11">
        <v>267979712049.59799</v>
      </c>
      <c r="G20" s="11">
        <v>266512604247.19327</v>
      </c>
      <c r="H20" s="11">
        <v>265054901232.77109</v>
      </c>
      <c r="I20" s="11">
        <v>263496882904.14896</v>
      </c>
      <c r="J20" s="11">
        <v>261739870399.29575</v>
      </c>
      <c r="K20" s="11">
        <v>259796266045.68262</v>
      </c>
      <c r="L20" s="11">
        <v>257349196878.09174</v>
      </c>
      <c r="M20" s="11">
        <v>254916870074.9169</v>
      </c>
      <c r="N20" s="11">
        <v>252188929043.41406</v>
      </c>
      <c r="O20" s="11">
        <v>249479949972.72733</v>
      </c>
      <c r="P20" s="11">
        <v>246849470856.14267</v>
      </c>
      <c r="Q20" s="11">
        <v>243977737460.38168</v>
      </c>
      <c r="R20" s="11">
        <v>240740880713.79449</v>
      </c>
      <c r="S20" s="11">
        <v>237292550408.99704</v>
      </c>
      <c r="T20" s="11">
        <v>233747125781.29193</v>
      </c>
      <c r="U20" s="11">
        <v>230253609339.89178</v>
      </c>
      <c r="V20" s="11">
        <v>226502716891.42908</v>
      </c>
      <c r="W20" s="11">
        <v>222721384777.42764</v>
      </c>
      <c r="X20" s="11">
        <v>218236794632.38879</v>
      </c>
    </row>
    <row r="21" spans="1:24" s="16" customFormat="1">
      <c r="A21" s="8" t="s">
        <v>60</v>
      </c>
      <c r="B21" s="2" t="s">
        <v>14</v>
      </c>
      <c r="C21" s="2"/>
      <c r="D21" s="11">
        <v>79380255994.526428</v>
      </c>
      <c r="E21" s="11">
        <v>79352092405.940689</v>
      </c>
      <c r="F21" s="11">
        <v>79317675706.441345</v>
      </c>
      <c r="G21" s="11">
        <v>79276739544.04126</v>
      </c>
      <c r="H21" s="11">
        <v>79235804454.948654</v>
      </c>
      <c r="I21" s="11">
        <v>79194868507.210083</v>
      </c>
      <c r="J21" s="11">
        <v>79153325883.144791</v>
      </c>
      <c r="K21" s="11">
        <v>79100563718.27356</v>
      </c>
      <c r="L21" s="11">
        <v>79041191121.251801</v>
      </c>
      <c r="M21" s="11">
        <v>78974328722.664993</v>
      </c>
      <c r="N21" s="11">
        <v>78886088550.380341</v>
      </c>
      <c r="O21" s="11">
        <v>78804216225.580154</v>
      </c>
      <c r="P21" s="11">
        <v>78714763129.965149</v>
      </c>
      <c r="Q21" s="11">
        <v>78619548648.530869</v>
      </c>
      <c r="R21" s="11">
        <v>78500773131.404099</v>
      </c>
      <c r="S21" s="11">
        <v>78361893410.07637</v>
      </c>
      <c r="T21" s="11">
        <v>78208155377.951584</v>
      </c>
      <c r="U21" s="11">
        <v>78016513491.752625</v>
      </c>
      <c r="V21" s="11">
        <v>77783083364.084702</v>
      </c>
      <c r="W21" s="11">
        <v>77512298230.578903</v>
      </c>
      <c r="X21" s="11">
        <v>77220180807.570862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15214769456.885201</v>
      </c>
      <c r="E35" s="11">
        <v>15094337615.7384</v>
      </c>
      <c r="F35" s="11">
        <v>16558737556.239071</v>
      </c>
      <c r="G35" s="11">
        <v>16463288915.998301</v>
      </c>
      <c r="H35" s="11">
        <v>16849567640.344749</v>
      </c>
      <c r="I35" s="11">
        <v>17344106903.080898</v>
      </c>
      <c r="J35" s="11">
        <v>18179442651.734791</v>
      </c>
      <c r="K35" s="11">
        <v>23509127645.394379</v>
      </c>
      <c r="L35" s="11">
        <v>26257042120.44944</v>
      </c>
      <c r="M35" s="11">
        <v>27437487665.2598</v>
      </c>
      <c r="N35" s="11">
        <v>29927225088.454411</v>
      </c>
      <c r="O35" s="11">
        <v>30923120057.73225</v>
      </c>
      <c r="P35" s="11">
        <v>33129008039.29417</v>
      </c>
      <c r="Q35" s="11">
        <v>34285234348.470341</v>
      </c>
      <c r="R35" s="11">
        <v>41426518167.567253</v>
      </c>
      <c r="S35" s="11">
        <v>44530494505.494507</v>
      </c>
      <c r="T35" s="11">
        <v>56184302835.88385</v>
      </c>
      <c r="U35" s="11">
        <v>66289171385.067398</v>
      </c>
      <c r="V35" s="11">
        <v>77997850701.394775</v>
      </c>
      <c r="W35" s="11">
        <v>87324483704.296158</v>
      </c>
      <c r="X35" s="11">
        <v>104255263798.04849</v>
      </c>
    </row>
    <row r="36" spans="1:24" ht="15.75">
      <c r="A36" s="25">
        <v>5</v>
      </c>
      <c r="B36" s="9" t="s">
        <v>9</v>
      </c>
      <c r="C36" s="10"/>
      <c r="D36" s="11">
        <v>473722.00000000006</v>
      </c>
      <c r="E36" s="11">
        <v>482926</v>
      </c>
      <c r="F36" s="11">
        <v>488204</v>
      </c>
      <c r="G36" s="11">
        <v>491420.00000000006</v>
      </c>
      <c r="H36" s="11">
        <v>495126</v>
      </c>
      <c r="I36" s="11">
        <v>501371.00000000006</v>
      </c>
      <c r="J36" s="11">
        <v>512422</v>
      </c>
      <c r="K36" s="11">
        <v>528786.99999999988</v>
      </c>
      <c r="L36" s="11">
        <v>548827.99999999977</v>
      </c>
      <c r="M36" s="11">
        <v>569870.00000000012</v>
      </c>
      <c r="N36" s="11">
        <v>590957</v>
      </c>
      <c r="O36" s="11">
        <v>608056.99999999977</v>
      </c>
      <c r="P36" s="11">
        <v>624173</v>
      </c>
      <c r="Q36" s="11">
        <v>653500</v>
      </c>
      <c r="R36" s="11">
        <v>715146</v>
      </c>
      <c r="S36" s="11">
        <v>820986</v>
      </c>
      <c r="T36" s="11">
        <v>978336</v>
      </c>
      <c r="U36" s="11">
        <v>1178192</v>
      </c>
      <c r="V36" s="11">
        <v>1396060</v>
      </c>
      <c r="W36" s="11">
        <v>1597764.9999999995</v>
      </c>
      <c r="X36" s="11">
        <v>1758793.0000000002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922224.48646098562</v>
      </c>
      <c r="E39" s="11">
        <f t="shared" si="8"/>
        <v>906990.99032957526</v>
      </c>
      <c r="F39" s="11">
        <f t="shared" si="8"/>
        <v>898240.20022400212</v>
      </c>
      <c r="G39" s="11">
        <f t="shared" si="8"/>
        <v>892259.90459536761</v>
      </c>
      <c r="H39" s="11">
        <f t="shared" si="8"/>
        <v>886490.72468225309</v>
      </c>
      <c r="I39" s="11">
        <f t="shared" si="8"/>
        <v>877970.99314274034</v>
      </c>
      <c r="J39" s="11">
        <f t="shared" si="8"/>
        <v>863712.13676738378</v>
      </c>
      <c r="K39" s="11">
        <f t="shared" si="8"/>
        <v>843950.7802750566</v>
      </c>
      <c r="L39" s="11">
        <f t="shared" si="8"/>
        <v>818912.45721036755</v>
      </c>
      <c r="M39" s="11">
        <f t="shared" si="8"/>
        <v>789623.50616244855</v>
      </c>
      <c r="N39" s="11">
        <f t="shared" si="8"/>
        <v>766680.6816022828</v>
      </c>
      <c r="O39" s="11">
        <f t="shared" si="8"/>
        <v>753204.70857978589</v>
      </c>
      <c r="P39" s="11">
        <f t="shared" si="8"/>
        <v>741342.48774817726</v>
      </c>
      <c r="Q39" s="11">
        <f t="shared" si="8"/>
        <v>724190.54784242262</v>
      </c>
      <c r="R39" s="11">
        <f t="shared" si="8"/>
        <v>682632.02893477492</v>
      </c>
      <c r="S39" s="11">
        <f t="shared" si="8"/>
        <v>627197.18593853782</v>
      </c>
      <c r="T39" s="11">
        <f t="shared" si="8"/>
        <v>567530.52721900051</v>
      </c>
      <c r="U39" s="11">
        <f t="shared" si="8"/>
        <v>513916.38777315826</v>
      </c>
      <c r="V39" s="11">
        <f t="shared" si="8"/>
        <v>473295.07221017283</v>
      </c>
      <c r="W39" s="11">
        <f t="shared" si="8"/>
        <v>447644.6806289783</v>
      </c>
      <c r="X39" s="11">
        <f t="shared" si="8"/>
        <v>433824.69600155391</v>
      </c>
    </row>
    <row r="40" spans="1:24" ht="15.75">
      <c r="B40" s="20" t="s">
        <v>5</v>
      </c>
      <c r="C40" s="7"/>
      <c r="D40" s="11">
        <f t="shared" ref="D40:X40" si="9">+D8/D36</f>
        <v>53560.010586836768</v>
      </c>
      <c r="E40" s="11">
        <f t="shared" si="9"/>
        <v>53202.785033073123</v>
      </c>
      <c r="F40" s="11">
        <f t="shared" si="9"/>
        <v>53759.948272969341</v>
      </c>
      <c r="G40" s="11">
        <f t="shared" si="9"/>
        <v>53908.670737270731</v>
      </c>
      <c r="H40" s="11">
        <f t="shared" si="9"/>
        <v>54977.57290545915</v>
      </c>
      <c r="I40" s="11">
        <f t="shared" si="9"/>
        <v>56963.283541054399</v>
      </c>
      <c r="J40" s="11">
        <f t="shared" si="9"/>
        <v>59902.716796588538</v>
      </c>
      <c r="K40" s="11">
        <f t="shared" si="9"/>
        <v>63754.680117361051</v>
      </c>
      <c r="L40" s="11">
        <f t="shared" si="9"/>
        <v>65314.312497501851</v>
      </c>
      <c r="M40" s="11">
        <f t="shared" si="9"/>
        <v>64699.457944570342</v>
      </c>
      <c r="N40" s="11">
        <f t="shared" si="9"/>
        <v>66319.591479260111</v>
      </c>
      <c r="O40" s="11">
        <f t="shared" si="9"/>
        <v>69542.662339060422</v>
      </c>
      <c r="P40" s="11">
        <f t="shared" si="9"/>
        <v>73110.376384107818</v>
      </c>
      <c r="Q40" s="11">
        <f t="shared" si="9"/>
        <v>80998.062050734501</v>
      </c>
      <c r="R40" s="11">
        <f t="shared" si="9"/>
        <v>84269.411875691818</v>
      </c>
      <c r="S40" s="11">
        <f t="shared" si="9"/>
        <v>87832.199138491633</v>
      </c>
      <c r="T40" s="11">
        <f t="shared" si="9"/>
        <v>87197.4211668895</v>
      </c>
      <c r="U40" s="11">
        <f t="shared" si="9"/>
        <v>86576.117736460481</v>
      </c>
      <c r="V40" s="11">
        <f t="shared" si="9"/>
        <v>86601.722523588222</v>
      </c>
      <c r="W40" s="11">
        <f t="shared" si="9"/>
        <v>88943.770529289104</v>
      </c>
      <c r="X40" s="11">
        <f t="shared" si="9"/>
        <v>93748.035394125822</v>
      </c>
    </row>
    <row r="41" spans="1:24" ht="15.75">
      <c r="B41" s="20" t="s">
        <v>38</v>
      </c>
      <c r="C41" s="7"/>
      <c r="D41" s="37">
        <f>+D9/D36</f>
        <v>128269.17995784475</v>
      </c>
      <c r="E41" s="37">
        <f t="shared" ref="E41:X41" si="10">+E9/E36</f>
        <v>130450.94361893552</v>
      </c>
      <c r="F41" s="37">
        <f t="shared" si="10"/>
        <v>132055.0258858325</v>
      </c>
      <c r="G41" s="37">
        <f t="shared" si="10"/>
        <v>133640.81787666091</v>
      </c>
      <c r="H41" s="37">
        <f t="shared" si="10"/>
        <v>135104.24875396231</v>
      </c>
      <c r="I41" s="37">
        <f t="shared" si="10"/>
        <v>136462.33254213963</v>
      </c>
      <c r="J41" s="37">
        <f t="shared" si="10"/>
        <v>137521.40612035451</v>
      </c>
      <c r="K41" s="37">
        <f t="shared" si="10"/>
        <v>138303.86355810778</v>
      </c>
      <c r="L41" s="37">
        <f t="shared" si="10"/>
        <v>139712.13971644847</v>
      </c>
      <c r="M41" s="37">
        <f t="shared" si="10"/>
        <v>138090.84213857618</v>
      </c>
      <c r="N41" s="37">
        <f t="shared" si="10"/>
        <v>139233.19427844437</v>
      </c>
      <c r="O41" s="37">
        <f t="shared" si="10"/>
        <v>142900.23607280079</v>
      </c>
      <c r="P41" s="37">
        <f t="shared" si="10"/>
        <v>145813.3475658322</v>
      </c>
      <c r="Q41" s="37">
        <f t="shared" si="10"/>
        <v>148757.07901113943</v>
      </c>
      <c r="R41" s="37">
        <f t="shared" si="10"/>
        <v>151240.06296890485</v>
      </c>
      <c r="S41" s="37">
        <f t="shared" si="10"/>
        <v>154263.77372116011</v>
      </c>
      <c r="T41" s="37">
        <f t="shared" si="10"/>
        <v>160939.02263945283</v>
      </c>
      <c r="U41" s="37">
        <f t="shared" si="10"/>
        <v>165245.8379046901</v>
      </c>
      <c r="V41" s="37">
        <f t="shared" si="10"/>
        <v>168355.14029275932</v>
      </c>
      <c r="W41" s="37">
        <f t="shared" si="10"/>
        <v>170462.2621390463</v>
      </c>
      <c r="X41" s="37">
        <f t="shared" si="10"/>
        <v>171788.28568736097</v>
      </c>
    </row>
    <row r="42" spans="1:24" ht="15.75">
      <c r="B42" s="20" t="s">
        <v>10</v>
      </c>
      <c r="C42" s="9"/>
      <c r="D42" s="11">
        <f t="shared" ref="D42:X42" si="11">+D10/D36</f>
        <v>740395.29591630399</v>
      </c>
      <c r="E42" s="11">
        <f t="shared" si="11"/>
        <v>723337.26167756657</v>
      </c>
      <c r="F42" s="11">
        <f t="shared" si="11"/>
        <v>712425.22606520029</v>
      </c>
      <c r="G42" s="11">
        <f t="shared" si="11"/>
        <v>704710.41598143603</v>
      </c>
      <c r="H42" s="11">
        <f t="shared" si="11"/>
        <v>696408.90302283177</v>
      </c>
      <c r="I42" s="11">
        <f t="shared" si="11"/>
        <v>684545.37705954642</v>
      </c>
      <c r="J42" s="11">
        <f t="shared" si="11"/>
        <v>666288.01385044074</v>
      </c>
      <c r="K42" s="11">
        <f t="shared" si="11"/>
        <v>641892.23659958784</v>
      </c>
      <c r="L42" s="11">
        <f t="shared" si="11"/>
        <v>613886.00499641721</v>
      </c>
      <c r="M42" s="11">
        <f t="shared" si="11"/>
        <v>586833.20607930201</v>
      </c>
      <c r="N42" s="11">
        <f t="shared" si="11"/>
        <v>561127.89584457828</v>
      </c>
      <c r="O42" s="11">
        <f t="shared" si="11"/>
        <v>540761.81016792473</v>
      </c>
      <c r="P42" s="11">
        <f t="shared" si="11"/>
        <v>522418.7637982372</v>
      </c>
      <c r="Q42" s="11">
        <f t="shared" si="11"/>
        <v>494435.40678054868</v>
      </c>
      <c r="R42" s="11">
        <f t="shared" si="11"/>
        <v>447122.55409017828</v>
      </c>
      <c r="S42" s="11">
        <f t="shared" si="11"/>
        <v>385101.21307888604</v>
      </c>
      <c r="T42" s="11">
        <f t="shared" si="11"/>
        <v>319394.08341265819</v>
      </c>
      <c r="U42" s="11">
        <f t="shared" si="11"/>
        <v>262094.4321320077</v>
      </c>
      <c r="V42" s="11">
        <f t="shared" si="11"/>
        <v>218338.20939382535</v>
      </c>
      <c r="W42" s="11">
        <f t="shared" si="11"/>
        <v>188238.64796064293</v>
      </c>
      <c r="X42" s="11">
        <f t="shared" si="11"/>
        <v>168288.37492006714</v>
      </c>
    </row>
    <row r="43" spans="1:24" ht="15.75">
      <c r="B43" s="26" t="s">
        <v>32</v>
      </c>
      <c r="C43" s="9"/>
      <c r="D43" s="11">
        <f t="shared" ref="D43:X43" si="12">+D11/D36</f>
        <v>1029.0481516467207</v>
      </c>
      <c r="E43" s="11">
        <f t="shared" si="12"/>
        <v>1009.435707529493</v>
      </c>
      <c r="F43" s="11">
        <f t="shared" si="12"/>
        <v>1047.6303141632416</v>
      </c>
      <c r="G43" s="11">
        <f t="shared" si="12"/>
        <v>1057.0364054431491</v>
      </c>
      <c r="H43" s="11">
        <f t="shared" si="12"/>
        <v>1049.1245266111503</v>
      </c>
      <c r="I43" s="11">
        <f t="shared" si="12"/>
        <v>1036.0567929993404</v>
      </c>
      <c r="J43" s="11">
        <f t="shared" si="12"/>
        <v>1029.3085598003081</v>
      </c>
      <c r="K43" s="11">
        <f t="shared" si="12"/>
        <v>997.45332398488165</v>
      </c>
      <c r="L43" s="11">
        <f t="shared" si="12"/>
        <v>961.03032430924395</v>
      </c>
      <c r="M43" s="11">
        <f t="shared" si="12"/>
        <v>925.5450380437527</v>
      </c>
      <c r="N43" s="11">
        <f t="shared" si="12"/>
        <v>892.51900024873805</v>
      </c>
      <c r="O43" s="11">
        <f t="shared" si="12"/>
        <v>871.36207126984812</v>
      </c>
      <c r="P43" s="11">
        <f t="shared" si="12"/>
        <v>825.81763410034046</v>
      </c>
      <c r="Q43" s="11">
        <f t="shared" si="12"/>
        <v>789.98044709414535</v>
      </c>
      <c r="R43" s="11">
        <f t="shared" si="12"/>
        <v>721.88367434904751</v>
      </c>
      <c r="S43" s="11">
        <f t="shared" si="12"/>
        <v>619.08571121663806</v>
      </c>
      <c r="T43" s="11">
        <f t="shared" si="12"/>
        <v>530.95136063977236</v>
      </c>
      <c r="U43" s="11">
        <f t="shared" si="12"/>
        <v>447.66926853177876</v>
      </c>
      <c r="V43" s="11">
        <f t="shared" si="12"/>
        <v>377.80636278526242</v>
      </c>
      <c r="W43" s="11">
        <f t="shared" si="12"/>
        <v>330.11134355176989</v>
      </c>
      <c r="X43" s="11">
        <f t="shared" si="12"/>
        <v>299.88767912425931</v>
      </c>
    </row>
    <row r="44" spans="1:24" ht="15.75">
      <c r="B44" s="26" t="s">
        <v>33</v>
      </c>
      <c r="C44" s="9"/>
      <c r="D44" s="11">
        <f t="shared" ref="D44:X44" si="13">+D12/D36</f>
        <v>739366.24776465725</v>
      </c>
      <c r="E44" s="11">
        <f t="shared" si="13"/>
        <v>722327.82597003703</v>
      </c>
      <c r="F44" s="11">
        <f t="shared" si="13"/>
        <v>711377.59575103712</v>
      </c>
      <c r="G44" s="11">
        <f t="shared" si="13"/>
        <v>703653.37957599293</v>
      </c>
      <c r="H44" s="11">
        <f t="shared" si="13"/>
        <v>695359.77849622059</v>
      </c>
      <c r="I44" s="11">
        <f t="shared" si="13"/>
        <v>683509.32026654703</v>
      </c>
      <c r="J44" s="11">
        <f t="shared" si="13"/>
        <v>665258.70529064047</v>
      </c>
      <c r="K44" s="11">
        <f t="shared" si="13"/>
        <v>640894.78327560297</v>
      </c>
      <c r="L44" s="11">
        <f t="shared" si="13"/>
        <v>612924.97467210796</v>
      </c>
      <c r="M44" s="11">
        <f t="shared" si="13"/>
        <v>585907.66104125825</v>
      </c>
      <c r="N44" s="11">
        <f t="shared" si="13"/>
        <v>560235.37684432953</v>
      </c>
      <c r="O44" s="11">
        <f t="shared" si="13"/>
        <v>539890.44809665484</v>
      </c>
      <c r="P44" s="11">
        <f t="shared" si="13"/>
        <v>521592.94616413687</v>
      </c>
      <c r="Q44" s="11">
        <f t="shared" si="13"/>
        <v>493645.42633345455</v>
      </c>
      <c r="R44" s="11">
        <f t="shared" si="13"/>
        <v>446400.67041582923</v>
      </c>
      <c r="S44" s="11">
        <f t="shared" si="13"/>
        <v>384482.12736766937</v>
      </c>
      <c r="T44" s="11">
        <f t="shared" si="13"/>
        <v>318863.13205201848</v>
      </c>
      <c r="U44" s="11">
        <f t="shared" si="13"/>
        <v>261646.76286347592</v>
      </c>
      <c r="V44" s="11">
        <f t="shared" si="13"/>
        <v>217960.40303104007</v>
      </c>
      <c r="W44" s="11">
        <f t="shared" si="13"/>
        <v>187908.53661709113</v>
      </c>
      <c r="X44" s="11">
        <f t="shared" si="13"/>
        <v>167988.48724094286</v>
      </c>
    </row>
    <row r="45" spans="1:24" ht="15.75">
      <c r="B45" s="10" t="s">
        <v>31</v>
      </c>
      <c r="C45" s="9"/>
      <c r="D45" s="11">
        <f t="shared" ref="D45:X45" si="14">+D13/D36</f>
        <v>1029.0481516467207</v>
      </c>
      <c r="E45" s="11">
        <f t="shared" si="14"/>
        <v>1009.435707529493</v>
      </c>
      <c r="F45" s="11">
        <f t="shared" si="14"/>
        <v>1047.6303141632416</v>
      </c>
      <c r="G45" s="11">
        <f t="shared" si="14"/>
        <v>1057.0364054431491</v>
      </c>
      <c r="H45" s="11">
        <f t="shared" si="14"/>
        <v>1049.1245266111503</v>
      </c>
      <c r="I45" s="11">
        <f t="shared" si="14"/>
        <v>1036.0567929993404</v>
      </c>
      <c r="J45" s="11">
        <f t="shared" si="14"/>
        <v>1029.3085598003081</v>
      </c>
      <c r="K45" s="11">
        <f t="shared" si="14"/>
        <v>997.45332398488165</v>
      </c>
      <c r="L45" s="11">
        <f t="shared" si="14"/>
        <v>961.03032430924395</v>
      </c>
      <c r="M45" s="11">
        <f t="shared" si="14"/>
        <v>925.5450380437527</v>
      </c>
      <c r="N45" s="11">
        <f t="shared" si="14"/>
        <v>892.51900024873805</v>
      </c>
      <c r="O45" s="11">
        <f t="shared" si="14"/>
        <v>871.36207126984812</v>
      </c>
      <c r="P45" s="11">
        <f t="shared" si="14"/>
        <v>825.81763410034046</v>
      </c>
      <c r="Q45" s="11">
        <f t="shared" si="14"/>
        <v>789.98044709414535</v>
      </c>
      <c r="R45" s="11">
        <f t="shared" si="14"/>
        <v>721.88367434904751</v>
      </c>
      <c r="S45" s="11">
        <f t="shared" si="14"/>
        <v>619.08571121663806</v>
      </c>
      <c r="T45" s="11">
        <f t="shared" si="14"/>
        <v>530.95136063977236</v>
      </c>
      <c r="U45" s="11">
        <f t="shared" si="14"/>
        <v>447.66926853177876</v>
      </c>
      <c r="V45" s="11">
        <f t="shared" si="14"/>
        <v>377.80636278526242</v>
      </c>
      <c r="W45" s="11">
        <f t="shared" si="14"/>
        <v>330.11134355176989</v>
      </c>
      <c r="X45" s="11">
        <f t="shared" si="14"/>
        <v>299.88767912425931</v>
      </c>
    </row>
    <row r="46" spans="1:24" ht="15.75">
      <c r="B46" s="10" t="s">
        <v>11</v>
      </c>
      <c r="C46" s="9"/>
      <c r="D46" s="11">
        <f t="shared" ref="D46:X46" si="15">+D16/D36</f>
        <v>0</v>
      </c>
      <c r="E46" s="11">
        <f t="shared" si="15"/>
        <v>0</v>
      </c>
      <c r="F46" s="11">
        <f t="shared" si="15"/>
        <v>0</v>
      </c>
      <c r="G46" s="11">
        <f t="shared" si="15"/>
        <v>0</v>
      </c>
      <c r="H46" s="11">
        <f t="shared" si="15"/>
        <v>0</v>
      </c>
      <c r="I46" s="11">
        <f t="shared" si="15"/>
        <v>0</v>
      </c>
      <c r="J46" s="11">
        <f t="shared" si="15"/>
        <v>0</v>
      </c>
      <c r="K46" s="11">
        <f t="shared" si="15"/>
        <v>0</v>
      </c>
      <c r="L46" s="11">
        <f t="shared" si="15"/>
        <v>0</v>
      </c>
      <c r="M46" s="11">
        <f t="shared" si="15"/>
        <v>0</v>
      </c>
      <c r="N46" s="11">
        <f t="shared" si="15"/>
        <v>0</v>
      </c>
      <c r="O46" s="11">
        <f t="shared" si="15"/>
        <v>0</v>
      </c>
      <c r="P46" s="11">
        <f t="shared" si="15"/>
        <v>0</v>
      </c>
      <c r="Q46" s="11">
        <f t="shared" si="15"/>
        <v>0</v>
      </c>
      <c r="R46" s="11">
        <f t="shared" si="15"/>
        <v>0</v>
      </c>
      <c r="S46" s="11">
        <f t="shared" si="15"/>
        <v>0</v>
      </c>
      <c r="T46" s="11">
        <f t="shared" si="15"/>
        <v>0</v>
      </c>
      <c r="U46" s="11">
        <f t="shared" si="15"/>
        <v>0</v>
      </c>
      <c r="V46" s="11">
        <f t="shared" si="15"/>
        <v>0</v>
      </c>
      <c r="W46" s="11">
        <f t="shared" si="15"/>
        <v>0</v>
      </c>
      <c r="X46" s="11">
        <f t="shared" si="15"/>
        <v>0</v>
      </c>
    </row>
    <row r="47" spans="1:24" ht="15.75">
      <c r="B47" s="10" t="s">
        <v>12</v>
      </c>
      <c r="C47" s="9"/>
      <c r="D47" s="11">
        <f t="shared" ref="D47:X47" si="16">+D19/D36</f>
        <v>739366.24776465725</v>
      </c>
      <c r="E47" s="11">
        <f t="shared" si="16"/>
        <v>722327.82597003703</v>
      </c>
      <c r="F47" s="11">
        <f t="shared" si="16"/>
        <v>711377.59575103712</v>
      </c>
      <c r="G47" s="11">
        <f t="shared" si="16"/>
        <v>703653.37957599293</v>
      </c>
      <c r="H47" s="11">
        <f t="shared" si="16"/>
        <v>695359.77849622059</v>
      </c>
      <c r="I47" s="11">
        <f t="shared" si="16"/>
        <v>683509.32026654703</v>
      </c>
      <c r="J47" s="11">
        <f t="shared" si="16"/>
        <v>665258.70529064047</v>
      </c>
      <c r="K47" s="11">
        <f t="shared" si="16"/>
        <v>640894.78327560297</v>
      </c>
      <c r="L47" s="11">
        <f t="shared" si="16"/>
        <v>612924.97467210796</v>
      </c>
      <c r="M47" s="11">
        <f t="shared" si="16"/>
        <v>585907.66104125825</v>
      </c>
      <c r="N47" s="11">
        <f t="shared" si="16"/>
        <v>560235.37684432953</v>
      </c>
      <c r="O47" s="11">
        <f t="shared" si="16"/>
        <v>539890.44809665484</v>
      </c>
      <c r="P47" s="11">
        <f t="shared" si="16"/>
        <v>521592.94616413687</v>
      </c>
      <c r="Q47" s="11">
        <f t="shared" si="16"/>
        <v>493645.42633345455</v>
      </c>
      <c r="R47" s="11">
        <f t="shared" si="16"/>
        <v>446400.67041582923</v>
      </c>
      <c r="S47" s="11">
        <f t="shared" si="16"/>
        <v>384482.12736766937</v>
      </c>
      <c r="T47" s="11">
        <f t="shared" si="16"/>
        <v>318863.13205201848</v>
      </c>
      <c r="U47" s="11">
        <f t="shared" si="16"/>
        <v>261646.76286347592</v>
      </c>
      <c r="V47" s="11">
        <f t="shared" si="16"/>
        <v>217960.40303104007</v>
      </c>
      <c r="W47" s="11">
        <f t="shared" si="16"/>
        <v>187908.53661709113</v>
      </c>
      <c r="X47" s="11">
        <f t="shared" si="16"/>
        <v>167988.48724094286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32117.506590120785</v>
      </c>
      <c r="E50" s="11">
        <f t="shared" ref="E50:X50" si="18">+E35/E36</f>
        <v>31256.005300477504</v>
      </c>
      <c r="F50" s="11">
        <f t="shared" si="18"/>
        <v>33917.660560419557</v>
      </c>
      <c r="G50" s="11">
        <f t="shared" si="18"/>
        <v>33501.462935977979</v>
      </c>
      <c r="H50" s="11">
        <f t="shared" si="18"/>
        <v>34030.868183744642</v>
      </c>
      <c r="I50" s="11">
        <f t="shared" si="18"/>
        <v>34593.358816287531</v>
      </c>
      <c r="J50" s="11">
        <f t="shared" si="18"/>
        <v>35477.482722706656</v>
      </c>
      <c r="K50" s="11">
        <f t="shared" si="18"/>
        <v>44458.596080074552</v>
      </c>
      <c r="L50" s="11">
        <f t="shared" si="18"/>
        <v>47842.023585621457</v>
      </c>
      <c r="M50" s="11">
        <f t="shared" si="18"/>
        <v>48146.92414982328</v>
      </c>
      <c r="N50" s="11">
        <f t="shared" si="18"/>
        <v>50641.96733172534</v>
      </c>
      <c r="O50" s="11">
        <f t="shared" si="18"/>
        <v>50855.627116754287</v>
      </c>
      <c r="P50" s="11">
        <f t="shared" si="18"/>
        <v>53076.643878050112</v>
      </c>
      <c r="Q50" s="11">
        <f t="shared" si="18"/>
        <v>52464.015835455764</v>
      </c>
      <c r="R50" s="11">
        <f t="shared" si="18"/>
        <v>57927.357724950227</v>
      </c>
      <c r="S50" s="11">
        <f t="shared" si="18"/>
        <v>54240.260498345291</v>
      </c>
      <c r="T50" s="11">
        <f t="shared" si="18"/>
        <v>57428.432395295531</v>
      </c>
      <c r="U50" s="11">
        <f t="shared" si="18"/>
        <v>56263.470966588975</v>
      </c>
      <c r="V50" s="11">
        <f t="shared" si="18"/>
        <v>55869.984600514857</v>
      </c>
      <c r="W50" s="11">
        <f t="shared" si="18"/>
        <v>54654.147327232844</v>
      </c>
      <c r="X50" s="11">
        <f t="shared" si="18"/>
        <v>59276.596960556744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-1.6518208261709133</v>
      </c>
      <c r="F53" s="32">
        <f>IFERROR(((F39/$D39)-1)*100,0)</f>
        <v>-2.6006993513068233</v>
      </c>
      <c r="G53" s="32">
        <f>IFERROR(((G39/$D39)-1)*100,0)</f>
        <v>-3.2491635502551408</v>
      </c>
      <c r="H53" s="32">
        <f t="shared" ref="H53:X53" si="19">IFERROR(((H39/$D39)-1)*100,0)</f>
        <v>-3.8747357398695836</v>
      </c>
      <c r="I53" s="32">
        <f t="shared" si="19"/>
        <v>-4.7985597832114646</v>
      </c>
      <c r="J53" s="32">
        <f t="shared" si="19"/>
        <v>-6.3446970398868485</v>
      </c>
      <c r="K53" s="32">
        <f t="shared" si="19"/>
        <v>-8.4874894708448334</v>
      </c>
      <c r="L53" s="32">
        <f t="shared" si="19"/>
        <v>-11.202481691532128</v>
      </c>
      <c r="M53" s="32">
        <f t="shared" si="19"/>
        <v>-14.378384248654053</v>
      </c>
      <c r="N53" s="32">
        <f t="shared" si="19"/>
        <v>-16.866154297810766</v>
      </c>
      <c r="O53" s="32">
        <f t="shared" si="19"/>
        <v>-18.327400796937098</v>
      </c>
      <c r="P53" s="32">
        <f t="shared" si="19"/>
        <v>-19.613662548360512</v>
      </c>
      <c r="Q53" s="32">
        <f t="shared" si="19"/>
        <v>-21.473506887516457</v>
      </c>
      <c r="R53" s="32">
        <f t="shared" si="19"/>
        <v>-25.979841247291212</v>
      </c>
      <c r="S53" s="32">
        <f t="shared" si="19"/>
        <v>-31.990833560992073</v>
      </c>
      <c r="T53" s="32">
        <f t="shared" si="19"/>
        <v>-38.460696332529039</v>
      </c>
      <c r="U53" s="32">
        <f t="shared" si="19"/>
        <v>-44.274263444760606</v>
      </c>
      <c r="V53" s="32">
        <f t="shared" si="19"/>
        <v>-48.678973594983219</v>
      </c>
      <c r="W53" s="32">
        <f t="shared" si="19"/>
        <v>-51.460334528005866</v>
      </c>
      <c r="X53" s="32">
        <f t="shared" si="19"/>
        <v>-52.958883398732361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-0.66696318736620963</v>
      </c>
      <c r="F54" s="32">
        <f t="shared" ref="F54:I54" si="21">IFERROR(((F40/$D40)-1)*100,0)</f>
        <v>0.37329657694600282</v>
      </c>
      <c r="G54" s="32">
        <f t="shared" si="21"/>
        <v>0.65097102598343781</v>
      </c>
      <c r="H54" s="32">
        <f t="shared" si="21"/>
        <v>2.6466804302140545</v>
      </c>
      <c r="I54" s="32">
        <f t="shared" si="21"/>
        <v>6.3541304733312431</v>
      </c>
      <c r="J54" s="32">
        <f t="shared" ref="J54:X54" si="22">IFERROR(((J40/$D40)-1)*100,0)</f>
        <v>11.842242262944191</v>
      </c>
      <c r="K54" s="32">
        <f t="shared" si="22"/>
        <v>19.034106638189851</v>
      </c>
      <c r="L54" s="32">
        <f t="shared" si="22"/>
        <v>21.946041051668285</v>
      </c>
      <c r="M54" s="32">
        <f t="shared" si="22"/>
        <v>20.798067878782824</v>
      </c>
      <c r="N54" s="32">
        <f t="shared" si="22"/>
        <v>23.82296185646986</v>
      </c>
      <c r="O54" s="32">
        <f t="shared" si="22"/>
        <v>29.840643377601662</v>
      </c>
      <c r="P54" s="32">
        <f t="shared" si="22"/>
        <v>36.501795991197696</v>
      </c>
      <c r="Q54" s="32">
        <f t="shared" si="22"/>
        <v>51.22861471323359</v>
      </c>
      <c r="R54" s="32">
        <f t="shared" si="22"/>
        <v>57.33643618136697</v>
      </c>
      <c r="S54" s="32">
        <f t="shared" si="22"/>
        <v>63.988390174212938</v>
      </c>
      <c r="T54" s="32">
        <f t="shared" si="22"/>
        <v>62.803218691520698</v>
      </c>
      <c r="U54" s="32">
        <f t="shared" si="22"/>
        <v>61.643205047718851</v>
      </c>
      <c r="V54" s="32">
        <f t="shared" si="22"/>
        <v>61.691010839478785</v>
      </c>
      <c r="W54" s="32">
        <f t="shared" si="22"/>
        <v>66.063765773691728</v>
      </c>
      <c r="X54" s="39">
        <f t="shared" si="22"/>
        <v>75.033638654966779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1.7009258668432947</v>
      </c>
      <c r="F55" s="32">
        <f t="shared" ref="F55:I55" si="23">IFERROR(((F41/$D41)-1)*100,0)</f>
        <v>2.9514852509636036</v>
      </c>
      <c r="G55" s="32">
        <f t="shared" si="23"/>
        <v>4.1877853437447099</v>
      </c>
      <c r="H55" s="32">
        <f t="shared" si="23"/>
        <v>5.3286914271720498</v>
      </c>
      <c r="I55" s="32">
        <f t="shared" si="23"/>
        <v>6.3874678133808427</v>
      </c>
      <c r="J55" s="32">
        <f t="shared" ref="J55:X55" si="24">IFERROR(((J41/$D41)-1)*100,0)</f>
        <v>7.2131326991803357</v>
      </c>
      <c r="K55" s="32">
        <f t="shared" si="24"/>
        <v>7.8231447363746209</v>
      </c>
      <c r="L55" s="32">
        <f t="shared" si="24"/>
        <v>8.9210516215698874</v>
      </c>
      <c r="M55" s="32">
        <f t="shared" si="24"/>
        <v>7.6570710001882647</v>
      </c>
      <c r="N55" s="32">
        <f t="shared" si="24"/>
        <v>8.5476607273882177</v>
      </c>
      <c r="O55" s="32">
        <f t="shared" si="24"/>
        <v>11.406525027886261</v>
      </c>
      <c r="P55" s="32">
        <f t="shared" si="24"/>
        <v>13.677617346390836</v>
      </c>
      <c r="Q55" s="32">
        <f t="shared" si="24"/>
        <v>15.972581301313337</v>
      </c>
      <c r="R55" s="32">
        <f t="shared" si="24"/>
        <v>17.908341675380957</v>
      </c>
      <c r="S55" s="32">
        <f t="shared" si="24"/>
        <v>20.265658338081206</v>
      </c>
      <c r="T55" s="32">
        <f t="shared" si="24"/>
        <v>25.46975250979613</v>
      </c>
      <c r="U55" s="32">
        <f t="shared" si="24"/>
        <v>28.827390928200835</v>
      </c>
      <c r="V55" s="32">
        <f t="shared" si="24"/>
        <v>31.251435729213117</v>
      </c>
      <c r="W55" s="32">
        <f t="shared" si="24"/>
        <v>32.894170053217906</v>
      </c>
      <c r="X55" s="32">
        <f t="shared" si="24"/>
        <v>33.927951939677655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-2.3039090513975569</v>
      </c>
      <c r="F56" s="32">
        <f t="shared" ref="F56:I56" si="25">IFERROR(((F42/$D42)-1)*100,0)</f>
        <v>-3.7777211721055415</v>
      </c>
      <c r="G56" s="32">
        <f t="shared" si="25"/>
        <v>-4.8197064637890197</v>
      </c>
      <c r="H56" s="32">
        <f t="shared" si="25"/>
        <v>-5.9409335980498357</v>
      </c>
      <c r="I56" s="32">
        <f t="shared" si="25"/>
        <v>-7.543256847362656</v>
      </c>
      <c r="J56" s="32">
        <f t="shared" ref="J56:X56" si="26">IFERROR(((J42/$D42)-1)*100,0)</f>
        <v>-10.009150851525739</v>
      </c>
      <c r="K56" s="32">
        <f t="shared" si="26"/>
        <v>-13.304117389726255</v>
      </c>
      <c r="L56" s="32">
        <f t="shared" si="26"/>
        <v>-17.086722676070011</v>
      </c>
      <c r="M56" s="32">
        <f t="shared" si="26"/>
        <v>-20.740554496224274</v>
      </c>
      <c r="N56" s="32">
        <f t="shared" si="26"/>
        <v>-24.212390470399548</v>
      </c>
      <c r="O56" s="32">
        <f t="shared" si="26"/>
        <v>-26.963094829136558</v>
      </c>
      <c r="P56" s="32">
        <f t="shared" si="26"/>
        <v>-29.440561456877134</v>
      </c>
      <c r="Q56" s="32">
        <f t="shared" si="26"/>
        <v>-33.220077233386313</v>
      </c>
      <c r="R56" s="32">
        <f t="shared" si="26"/>
        <v>-39.610292426719838</v>
      </c>
      <c r="S56" s="32">
        <f t="shared" si="26"/>
        <v>-47.987079982418102</v>
      </c>
      <c r="T56" s="32">
        <f t="shared" si="26"/>
        <v>-56.861681162171607</v>
      </c>
      <c r="U56" s="32">
        <f t="shared" si="26"/>
        <v>-64.600743200611106</v>
      </c>
      <c r="V56" s="32">
        <f t="shared" si="26"/>
        <v>-70.510589330039892</v>
      </c>
      <c r="W56" s="32">
        <f t="shared" si="26"/>
        <v>-74.575925995358844</v>
      </c>
      <c r="X56" s="32">
        <f t="shared" si="26"/>
        <v>-77.270469457562456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-1.9058820606055349</v>
      </c>
      <c r="F57" s="32">
        <f t="shared" ref="F57:I57" si="27">IFERROR(((F43/$D43)-1)*100,0)</f>
        <v>1.8057621975011484</v>
      </c>
      <c r="G57" s="32">
        <f t="shared" si="27"/>
        <v>2.719819646110877</v>
      </c>
      <c r="H57" s="32">
        <f t="shared" si="27"/>
        <v>1.9509655531961823</v>
      </c>
      <c r="I57" s="32">
        <f t="shared" si="27"/>
        <v>0.68108001956994624</v>
      </c>
      <c r="J57" s="32">
        <f t="shared" ref="J57:X57" si="28">IFERROR(((J43/$D43)-1)*100,0)</f>
        <v>2.5305730657088077E-2</v>
      </c>
      <c r="K57" s="32">
        <f t="shared" si="28"/>
        <v>-3.0702963327109534</v>
      </c>
      <c r="L57" s="32">
        <f t="shared" si="28"/>
        <v>-6.6097808181893258</v>
      </c>
      <c r="M57" s="32">
        <f t="shared" si="28"/>
        <v>-10.058140956508065</v>
      </c>
      <c r="N57" s="32">
        <f t="shared" si="28"/>
        <v>-13.267518257479372</v>
      </c>
      <c r="O57" s="32">
        <f t="shared" si="28"/>
        <v>-15.323489005304324</v>
      </c>
      <c r="P57" s="32">
        <f t="shared" si="28"/>
        <v>-19.749369086486702</v>
      </c>
      <c r="Q57" s="32">
        <f t="shared" si="28"/>
        <v>-23.231925947295117</v>
      </c>
      <c r="R57" s="32">
        <f t="shared" si="28"/>
        <v>-29.849378457765784</v>
      </c>
      <c r="S57" s="32">
        <f t="shared" si="28"/>
        <v>-39.838994878329615</v>
      </c>
      <c r="T57" s="32">
        <f t="shared" si="28"/>
        <v>-48.403642745956596</v>
      </c>
      <c r="U57" s="32">
        <f t="shared" si="28"/>
        <v>-56.496761806976494</v>
      </c>
      <c r="V57" s="32">
        <f t="shared" si="28"/>
        <v>-63.285842146387154</v>
      </c>
      <c r="W57" s="32">
        <f t="shared" si="28"/>
        <v>-67.920709733211851</v>
      </c>
      <c r="X57" s="32">
        <f t="shared" si="28"/>
        <v>-70.857760286108288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-2.3044630243986508</v>
      </c>
      <c r="F58" s="32">
        <f t="shared" ref="F58:I58" si="29">IFERROR(((F44/$D44)-1)*100,0)</f>
        <v>-3.7854922507267297</v>
      </c>
      <c r="G58" s="32">
        <f t="shared" si="29"/>
        <v>-4.8301999579553172</v>
      </c>
      <c r="H58" s="32">
        <f t="shared" si="29"/>
        <v>-5.951917524161054</v>
      </c>
      <c r="I58" s="32">
        <f t="shared" si="29"/>
        <v>-7.5547034594808382</v>
      </c>
      <c r="J58" s="32">
        <f t="shared" ref="J58:X58" si="30">IFERROR(((J44/$D44)-1)*100,0)</f>
        <v>-10.023116783876429</v>
      </c>
      <c r="K58" s="32">
        <f t="shared" si="30"/>
        <v>-13.318360797069829</v>
      </c>
      <c r="L58" s="32">
        <f t="shared" si="30"/>
        <v>-17.101304458354981</v>
      </c>
      <c r="M58" s="32">
        <f t="shared" si="30"/>
        <v>-20.755422253498025</v>
      </c>
      <c r="N58" s="32">
        <f t="shared" si="30"/>
        <v>-24.22762351701855</v>
      </c>
      <c r="O58" s="32">
        <f t="shared" si="30"/>
        <v>-26.979294804311415</v>
      </c>
      <c r="P58" s="32">
        <f t="shared" si="30"/>
        <v>-29.454049634929824</v>
      </c>
      <c r="Q58" s="32">
        <f t="shared" si="30"/>
        <v>-33.233978718138133</v>
      </c>
      <c r="R58" s="32">
        <f t="shared" si="30"/>
        <v>-39.62387764312443</v>
      </c>
      <c r="S58" s="32">
        <f t="shared" si="30"/>
        <v>-47.998420467517569</v>
      </c>
      <c r="T58" s="32">
        <f t="shared" si="30"/>
        <v>-56.873453039539655</v>
      </c>
      <c r="U58" s="32">
        <f t="shared" si="30"/>
        <v>-64.61202230227326</v>
      </c>
      <c r="V58" s="32">
        <f t="shared" si="30"/>
        <v>-70.520644715659557</v>
      </c>
      <c r="W58" s="32">
        <f t="shared" si="30"/>
        <v>-74.585188709222351</v>
      </c>
      <c r="X58" s="32">
        <f t="shared" si="30"/>
        <v>-77.279394650644889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-1.9058820606055349</v>
      </c>
      <c r="F59" s="32">
        <f t="shared" ref="F59:I59" si="31">IFERROR(((F45/$D45)-1)*100,0)</f>
        <v>1.8057621975011484</v>
      </c>
      <c r="G59" s="32">
        <f t="shared" si="31"/>
        <v>2.719819646110877</v>
      </c>
      <c r="H59" s="32">
        <f t="shared" si="31"/>
        <v>1.9509655531961823</v>
      </c>
      <c r="I59" s="32">
        <f t="shared" si="31"/>
        <v>0.68108001956994624</v>
      </c>
      <c r="J59" s="32">
        <f t="shared" ref="J59:X59" si="32">IFERROR(((J45/$D45)-1)*100,0)</f>
        <v>2.5305730657088077E-2</v>
      </c>
      <c r="K59" s="32">
        <f t="shared" si="32"/>
        <v>-3.0702963327109534</v>
      </c>
      <c r="L59" s="32">
        <f t="shared" si="32"/>
        <v>-6.6097808181893258</v>
      </c>
      <c r="M59" s="32">
        <f t="shared" si="32"/>
        <v>-10.058140956508065</v>
      </c>
      <c r="N59" s="32">
        <f t="shared" si="32"/>
        <v>-13.267518257479372</v>
      </c>
      <c r="O59" s="32">
        <f t="shared" si="32"/>
        <v>-15.323489005304324</v>
      </c>
      <c r="P59" s="32">
        <f t="shared" si="32"/>
        <v>-19.749369086486702</v>
      </c>
      <c r="Q59" s="32">
        <f t="shared" si="32"/>
        <v>-23.231925947295117</v>
      </c>
      <c r="R59" s="32">
        <f t="shared" si="32"/>
        <v>-29.849378457765784</v>
      </c>
      <c r="S59" s="32">
        <f t="shared" si="32"/>
        <v>-39.838994878329615</v>
      </c>
      <c r="T59" s="32">
        <f t="shared" si="32"/>
        <v>-48.403642745956596</v>
      </c>
      <c r="U59" s="32">
        <f t="shared" si="32"/>
        <v>-56.496761806976494</v>
      </c>
      <c r="V59" s="32">
        <f t="shared" si="32"/>
        <v>-63.285842146387154</v>
      </c>
      <c r="W59" s="32">
        <f t="shared" si="32"/>
        <v>-67.920709733211851</v>
      </c>
      <c r="X59" s="32">
        <f t="shared" si="32"/>
        <v>-70.857760286108288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0</v>
      </c>
      <c r="F60" s="32">
        <f t="shared" ref="F60:I60" si="33">IFERROR(((F46/$D46)-1)*100,0)</f>
        <v>0</v>
      </c>
      <c r="G60" s="32">
        <f t="shared" si="33"/>
        <v>0</v>
      </c>
      <c r="H60" s="32">
        <f t="shared" si="33"/>
        <v>0</v>
      </c>
      <c r="I60" s="32">
        <f t="shared" si="33"/>
        <v>0</v>
      </c>
      <c r="J60" s="32">
        <f t="shared" ref="J60:X60" si="34">IFERROR(((J46/$D46)-1)*100,0)</f>
        <v>0</v>
      </c>
      <c r="K60" s="32">
        <f t="shared" si="34"/>
        <v>0</v>
      </c>
      <c r="L60" s="32">
        <f t="shared" si="34"/>
        <v>0</v>
      </c>
      <c r="M60" s="32">
        <f t="shared" si="34"/>
        <v>0</v>
      </c>
      <c r="N60" s="32">
        <f t="shared" si="34"/>
        <v>0</v>
      </c>
      <c r="O60" s="32">
        <f t="shared" si="34"/>
        <v>0</v>
      </c>
      <c r="P60" s="32">
        <f t="shared" si="34"/>
        <v>0</v>
      </c>
      <c r="Q60" s="32">
        <f t="shared" si="34"/>
        <v>0</v>
      </c>
      <c r="R60" s="32">
        <f t="shared" si="34"/>
        <v>0</v>
      </c>
      <c r="S60" s="32">
        <f t="shared" si="34"/>
        <v>0</v>
      </c>
      <c r="T60" s="32">
        <f t="shared" si="34"/>
        <v>0</v>
      </c>
      <c r="U60" s="32">
        <f t="shared" si="34"/>
        <v>0</v>
      </c>
      <c r="V60" s="32">
        <f t="shared" si="34"/>
        <v>0</v>
      </c>
      <c r="W60" s="32">
        <f t="shared" si="34"/>
        <v>0</v>
      </c>
      <c r="X60" s="32">
        <f t="shared" si="34"/>
        <v>0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-2.3044630243986508</v>
      </c>
      <c r="F61" s="32">
        <f t="shared" ref="F61:I61" si="36">IFERROR(((F47/$D47)-1)*100,0)</f>
        <v>-3.7854922507267297</v>
      </c>
      <c r="G61" s="32">
        <f t="shared" si="36"/>
        <v>-4.8301999579553172</v>
      </c>
      <c r="H61" s="32">
        <f t="shared" si="36"/>
        <v>-5.951917524161054</v>
      </c>
      <c r="I61" s="32">
        <f t="shared" si="36"/>
        <v>-7.5547034594808382</v>
      </c>
      <c r="J61" s="32">
        <f t="shared" ref="J61:X61" si="37">IFERROR(((J47/$D47)-1)*100,0)</f>
        <v>-10.023116783876429</v>
      </c>
      <c r="K61" s="32">
        <f t="shared" si="37"/>
        <v>-13.318360797069829</v>
      </c>
      <c r="L61" s="32">
        <f t="shared" si="37"/>
        <v>-17.101304458354981</v>
      </c>
      <c r="M61" s="32">
        <f t="shared" si="37"/>
        <v>-20.755422253498025</v>
      </c>
      <c r="N61" s="32">
        <f t="shared" si="37"/>
        <v>-24.22762351701855</v>
      </c>
      <c r="O61" s="32">
        <f t="shared" si="37"/>
        <v>-26.979294804311415</v>
      </c>
      <c r="P61" s="32">
        <f t="shared" si="37"/>
        <v>-29.454049634929824</v>
      </c>
      <c r="Q61" s="32">
        <f t="shared" si="37"/>
        <v>-33.233978718138133</v>
      </c>
      <c r="R61" s="32">
        <f t="shared" si="37"/>
        <v>-39.62387764312443</v>
      </c>
      <c r="S61" s="32">
        <f t="shared" si="37"/>
        <v>-47.998420467517569</v>
      </c>
      <c r="T61" s="32">
        <f t="shared" si="37"/>
        <v>-56.873453039539655</v>
      </c>
      <c r="U61" s="32">
        <f t="shared" si="37"/>
        <v>-64.61202230227326</v>
      </c>
      <c r="V61" s="32">
        <f t="shared" si="37"/>
        <v>-70.520644715659557</v>
      </c>
      <c r="W61" s="32">
        <f t="shared" si="37"/>
        <v>-74.585188709222351</v>
      </c>
      <c r="X61" s="32">
        <f t="shared" si="37"/>
        <v>-77.279394650644889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-2.6823417541020356</v>
      </c>
      <c r="F64" s="32">
        <f t="shared" ref="F64:I64" si="41">IFERROR(((F50/$D50)-1)*100,0)</f>
        <v>5.604899512506023</v>
      </c>
      <c r="G64" s="32">
        <f t="shared" si="41"/>
        <v>4.3090404355451861</v>
      </c>
      <c r="H64" s="32">
        <f t="shared" si="41"/>
        <v>5.957379002180696</v>
      </c>
      <c r="I64" s="32">
        <f t="shared" si="41"/>
        <v>7.708731122136081</v>
      </c>
      <c r="J64" s="32">
        <f t="shared" ref="J64:X64" si="42">IFERROR(((J50/$D50)-1)*100,0)</f>
        <v>10.461509903198362</v>
      </c>
      <c r="K64" s="32">
        <f t="shared" si="42"/>
        <v>38.424805659570829</v>
      </c>
      <c r="L64" s="32">
        <f t="shared" si="42"/>
        <v>48.959332977415727</v>
      </c>
      <c r="M64" s="32">
        <f t="shared" si="42"/>
        <v>49.908661230361751</v>
      </c>
      <c r="N64" s="32">
        <f t="shared" si="42"/>
        <v>57.677144673810396</v>
      </c>
      <c r="O64" s="32">
        <f t="shared" si="42"/>
        <v>58.342388672218014</v>
      </c>
      <c r="P64" s="32">
        <f t="shared" si="42"/>
        <v>65.257672569066344</v>
      </c>
      <c r="Q64" s="32">
        <f t="shared" si="42"/>
        <v>63.350214277198845</v>
      </c>
      <c r="R64" s="32">
        <f t="shared" si="42"/>
        <v>80.360693824122848</v>
      </c>
      <c r="S64" s="32">
        <f t="shared" si="42"/>
        <v>68.880670565595437</v>
      </c>
      <c r="T64" s="32">
        <f t="shared" si="42"/>
        <v>78.807256516482767</v>
      </c>
      <c r="U64" s="32">
        <f t="shared" si="42"/>
        <v>75.180071369224507</v>
      </c>
      <c r="V64" s="32">
        <f t="shared" si="42"/>
        <v>73.954925310734552</v>
      </c>
      <c r="W64" s="32">
        <f t="shared" si="42"/>
        <v>70.169334826397261</v>
      </c>
      <c r="X64" s="32">
        <f t="shared" si="42"/>
        <v>84.561640220196878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10.681667942469765</v>
      </c>
      <c r="D67" s="30">
        <f>(D8/D7)*100</f>
        <v>5.8076977322920618</v>
      </c>
      <c r="E67" s="30">
        <f t="shared" ref="E67:X67" si="43">(E8/E7)*100</f>
        <v>5.8658559567102992</v>
      </c>
      <c r="F67" s="30">
        <f t="shared" si="43"/>
        <v>5.9850303136691885</v>
      </c>
      <c r="G67" s="30">
        <f t="shared" si="43"/>
        <v>6.0418125323829122</v>
      </c>
      <c r="H67" s="30">
        <f t="shared" si="43"/>
        <v>6.2017087573211649</v>
      </c>
      <c r="I67" s="30">
        <f t="shared" si="43"/>
        <v>6.4880598545917243</v>
      </c>
      <c r="J67" s="30">
        <f t="shared" si="43"/>
        <v>6.9354955484111285</v>
      </c>
      <c r="K67" s="30">
        <f t="shared" si="43"/>
        <v>7.5543125982515722</v>
      </c>
      <c r="L67" s="30">
        <f t="shared" si="43"/>
        <v>7.9757380562991589</v>
      </c>
      <c r="M67" s="30">
        <f t="shared" si="43"/>
        <v>8.1937097160402637</v>
      </c>
      <c r="N67" s="30">
        <f t="shared" si="43"/>
        <v>8.6502233681770964</v>
      </c>
      <c r="O67" s="30">
        <f t="shared" si="43"/>
        <v>9.232903292676891</v>
      </c>
      <c r="P67" s="30">
        <f t="shared" si="43"/>
        <v>9.8618894225501759</v>
      </c>
      <c r="Q67" s="30">
        <f t="shared" si="43"/>
        <v>11.184633974035098</v>
      </c>
      <c r="R67" s="30">
        <f t="shared" si="43"/>
        <v>12.344778490278502</v>
      </c>
      <c r="S67" s="30">
        <f t="shared" si="43"/>
        <v>14.003921112474307</v>
      </c>
      <c r="T67" s="30">
        <f t="shared" si="43"/>
        <v>15.364357860038332</v>
      </c>
      <c r="U67" s="30">
        <f t="shared" si="43"/>
        <v>16.846343062069273</v>
      </c>
      <c r="V67" s="30">
        <f t="shared" si="43"/>
        <v>18.297617619211469</v>
      </c>
      <c r="W67" s="30">
        <f t="shared" si="43"/>
        <v>19.869279001442759</v>
      </c>
      <c r="X67" s="30">
        <f t="shared" si="43"/>
        <v>21.609658522941725</v>
      </c>
    </row>
    <row r="68" spans="1:24" ht="15.75">
      <c r="B68" s="20" t="s">
        <v>38</v>
      </c>
      <c r="C68" s="31">
        <f t="shared" ref="C68:C69" si="44">AVERAGE(D68:X68)</f>
        <v>21.593712022224413</v>
      </c>
      <c r="D68" s="30">
        <f>(D9/D7)*100</f>
        <v>13.90867211193607</v>
      </c>
      <c r="E68" s="30">
        <f t="shared" ref="E68:X68" si="45">(E9/E7)*100</f>
        <v>14.382826842803951</v>
      </c>
      <c r="F68" s="30">
        <f t="shared" si="45"/>
        <v>14.701527036187063</v>
      </c>
      <c r="G68" s="30">
        <f t="shared" si="45"/>
        <v>14.977790348795947</v>
      </c>
      <c r="H68" s="30">
        <f t="shared" si="45"/>
        <v>15.240345442123832</v>
      </c>
      <c r="I68" s="30">
        <f t="shared" si="45"/>
        <v>15.542920393493413</v>
      </c>
      <c r="J68" s="30">
        <f t="shared" si="45"/>
        <v>15.922134269764463</v>
      </c>
      <c r="K68" s="30">
        <f t="shared" si="45"/>
        <v>16.387669374869514</v>
      </c>
      <c r="L68" s="30">
        <f t="shared" si="45"/>
        <v>17.060692933207914</v>
      </c>
      <c r="M68" s="30">
        <f t="shared" si="45"/>
        <v>17.48818785926148</v>
      </c>
      <c r="N68" s="30">
        <f t="shared" si="45"/>
        <v>18.160519446956911</v>
      </c>
      <c r="O68" s="30">
        <f t="shared" si="45"/>
        <v>18.97229723141907</v>
      </c>
      <c r="P68" s="30">
        <f t="shared" si="45"/>
        <v>19.668823785985779</v>
      </c>
      <c r="Q68" s="30">
        <f t="shared" si="45"/>
        <v>20.541151697482199</v>
      </c>
      <c r="R68" s="30">
        <f t="shared" si="45"/>
        <v>22.15543024034633</v>
      </c>
      <c r="S68" s="30">
        <f t="shared" si="45"/>
        <v>24.595737541506953</v>
      </c>
      <c r="T68" s="30">
        <f t="shared" si="45"/>
        <v>28.357773709210388</v>
      </c>
      <c r="U68" s="30">
        <f t="shared" si="45"/>
        <v>32.15422621969963</v>
      </c>
      <c r="V68" s="30">
        <f t="shared" si="45"/>
        <v>35.570862698101166</v>
      </c>
      <c r="W68" s="30">
        <f t="shared" si="45"/>
        <v>38.079814083690785</v>
      </c>
      <c r="X68" s="30">
        <f t="shared" si="45"/>
        <v>39.598549199869815</v>
      </c>
    </row>
    <row r="69" spans="1:24" ht="15.75">
      <c r="B69" s="20" t="s">
        <v>10</v>
      </c>
      <c r="C69" s="31">
        <f t="shared" si="44"/>
        <v>67.724620035305833</v>
      </c>
      <c r="D69" s="30">
        <f t="shared" ref="D69:X69" si="46">(D10/D7)*100</f>
        <v>80.283630155771874</v>
      </c>
      <c r="E69" s="30">
        <f t="shared" si="46"/>
        <v>79.751317200485744</v>
      </c>
      <c r="F69" s="30">
        <f t="shared" si="46"/>
        <v>79.313442650143756</v>
      </c>
      <c r="G69" s="30">
        <f t="shared" si="46"/>
        <v>78.980397118821145</v>
      </c>
      <c r="H69" s="30">
        <f t="shared" si="46"/>
        <v>78.557945800555004</v>
      </c>
      <c r="I69" s="30">
        <f t="shared" si="46"/>
        <v>77.969019751914871</v>
      </c>
      <c r="J69" s="30">
        <f t="shared" si="46"/>
        <v>77.142370181824418</v>
      </c>
      <c r="K69" s="30">
        <f t="shared" si="46"/>
        <v>76.058018026878912</v>
      </c>
      <c r="L69" s="30">
        <f t="shared" si="46"/>
        <v>74.963569010492918</v>
      </c>
      <c r="M69" s="30">
        <f t="shared" si="46"/>
        <v>74.318102424698253</v>
      </c>
      <c r="N69" s="30">
        <f t="shared" si="46"/>
        <v>73.18925718486598</v>
      </c>
      <c r="O69" s="30">
        <f t="shared" si="46"/>
        <v>71.794799475904043</v>
      </c>
      <c r="P69" s="30">
        <f t="shared" si="46"/>
        <v>70.469286791464043</v>
      </c>
      <c r="Q69" s="30">
        <f t="shared" si="46"/>
        <v>68.274214328482699</v>
      </c>
      <c r="R69" s="30">
        <f t="shared" si="46"/>
        <v>65.499791269375166</v>
      </c>
      <c r="S69" s="30">
        <f t="shared" si="46"/>
        <v>61.400341346018742</v>
      </c>
      <c r="T69" s="30">
        <f t="shared" si="46"/>
        <v>56.277868430751276</v>
      </c>
      <c r="U69" s="30">
        <f t="shared" si="46"/>
        <v>50.999430718231096</v>
      </c>
      <c r="V69" s="30">
        <f t="shared" si="46"/>
        <v>46.131519682687383</v>
      </c>
      <c r="W69" s="30">
        <f t="shared" si="46"/>
        <v>42.050906914866459</v>
      </c>
      <c r="X69" s="30">
        <f t="shared" si="46"/>
        <v>38.791792277188463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0.15836322260577088</v>
      </c>
      <c r="D72" s="30">
        <f>(D13/D$10)*100</f>
        <v>0.13898631681245133</v>
      </c>
      <c r="E72" s="30">
        <f t="shared" ref="E72:X72" si="47">(E13/E$10)*100</f>
        <v>0.1395525657268652</v>
      </c>
      <c r="F72" s="30">
        <f t="shared" si="47"/>
        <v>0.14705126599031515</v>
      </c>
      <c r="G72" s="30">
        <f t="shared" si="47"/>
        <v>0.14999585382472821</v>
      </c>
      <c r="H72" s="30">
        <f t="shared" si="47"/>
        <v>0.15064777633619006</v>
      </c>
      <c r="I72" s="30">
        <f t="shared" si="47"/>
        <v>0.15134961504666142</v>
      </c>
      <c r="J72" s="30">
        <f t="shared" si="47"/>
        <v>0.15448402768826533</v>
      </c>
      <c r="K72" s="30">
        <f t="shared" si="47"/>
        <v>0.15539264491947621</v>
      </c>
      <c r="L72" s="30">
        <f t="shared" si="47"/>
        <v>0.15654866155726302</v>
      </c>
      <c r="M72" s="30">
        <f t="shared" si="47"/>
        <v>0.15771858655160675</v>
      </c>
      <c r="N72" s="30">
        <f t="shared" si="47"/>
        <v>0.15905803415910527</v>
      </c>
      <c r="O72" s="30">
        <f t="shared" si="47"/>
        <v>0.16113602234582006</v>
      </c>
      <c r="P72" s="30">
        <f t="shared" si="47"/>
        <v>0.15807579882779221</v>
      </c>
      <c r="Q72" s="30">
        <f t="shared" si="47"/>
        <v>0.15977424679959701</v>
      </c>
      <c r="R72" s="30">
        <f t="shared" si="47"/>
        <v>0.16145096411384649</v>
      </c>
      <c r="S72" s="30">
        <f t="shared" si="47"/>
        <v>0.1607592212621313</v>
      </c>
      <c r="T72" s="30">
        <f t="shared" si="47"/>
        <v>0.16623706831594043</v>
      </c>
      <c r="U72" s="30">
        <f t="shared" si="47"/>
        <v>0.17080457028034213</v>
      </c>
      <c r="V72" s="30">
        <f t="shared" si="47"/>
        <v>0.17303721773397804</v>
      </c>
      <c r="W72" s="30">
        <f t="shared" si="47"/>
        <v>0.17536852666982067</v>
      </c>
      <c r="X72" s="30">
        <f t="shared" si="47"/>
        <v>0.17819868975899175</v>
      </c>
    </row>
    <row r="73" spans="1:24" ht="15.75">
      <c r="A73" s="36"/>
      <c r="B73" s="10" t="s">
        <v>11</v>
      </c>
      <c r="C73" s="31">
        <f>AVERAGE(D73:X73)</f>
        <v>0</v>
      </c>
      <c r="D73" s="30">
        <f>(D16/D$10)*100</f>
        <v>0</v>
      </c>
      <c r="E73" s="30">
        <f t="shared" ref="E73:X73" si="48">(E16/E$10)*100</f>
        <v>0</v>
      </c>
      <c r="F73" s="30">
        <f t="shared" si="48"/>
        <v>0</v>
      </c>
      <c r="G73" s="30">
        <f>(G16/G$10)*100</f>
        <v>0</v>
      </c>
      <c r="H73" s="30">
        <f t="shared" si="48"/>
        <v>0</v>
      </c>
      <c r="I73" s="30">
        <f t="shared" si="48"/>
        <v>0</v>
      </c>
      <c r="J73" s="30">
        <f t="shared" si="48"/>
        <v>0</v>
      </c>
      <c r="K73" s="30">
        <f t="shared" si="48"/>
        <v>0</v>
      </c>
      <c r="L73" s="30">
        <f t="shared" si="48"/>
        <v>0</v>
      </c>
      <c r="M73" s="30">
        <f t="shared" si="48"/>
        <v>0</v>
      </c>
      <c r="N73" s="30">
        <f t="shared" si="48"/>
        <v>0</v>
      </c>
      <c r="O73" s="30">
        <f t="shared" si="48"/>
        <v>0</v>
      </c>
      <c r="P73" s="30">
        <f t="shared" si="48"/>
        <v>0</v>
      </c>
      <c r="Q73" s="30">
        <f t="shared" si="48"/>
        <v>0</v>
      </c>
      <c r="R73" s="30">
        <f t="shared" si="48"/>
        <v>0</v>
      </c>
      <c r="S73" s="30">
        <f t="shared" si="48"/>
        <v>0</v>
      </c>
      <c r="T73" s="30">
        <f t="shared" si="48"/>
        <v>0</v>
      </c>
      <c r="U73" s="30">
        <f t="shared" si="48"/>
        <v>0</v>
      </c>
      <c r="V73" s="30">
        <f t="shared" si="48"/>
        <v>0</v>
      </c>
      <c r="W73" s="30">
        <f t="shared" si="48"/>
        <v>0</v>
      </c>
      <c r="X73" s="30">
        <f t="shared" si="48"/>
        <v>0</v>
      </c>
    </row>
    <row r="74" spans="1:24" ht="15.75">
      <c r="A74" s="36"/>
      <c r="B74" s="10" t="s">
        <v>12</v>
      </c>
      <c r="C74" s="31">
        <f>AVERAGE(D74:X74)</f>
        <v>99.841636777394228</v>
      </c>
      <c r="D74" s="30">
        <f>(D19/D$10)*100</f>
        <v>99.861013683187551</v>
      </c>
      <c r="E74" s="30">
        <f t="shared" ref="E74:X74" si="49">(E19/E$10)*100</f>
        <v>99.860447434273141</v>
      </c>
      <c r="F74" s="30">
        <f t="shared" si="49"/>
        <v>99.852948734009686</v>
      </c>
      <c r="G74" s="30">
        <f t="shared" si="49"/>
        <v>99.85000414617528</v>
      </c>
      <c r="H74" s="30">
        <f t="shared" si="49"/>
        <v>99.849352223663814</v>
      </c>
      <c r="I74" s="30">
        <f t="shared" si="49"/>
        <v>99.848650384953345</v>
      </c>
      <c r="J74" s="30">
        <f t="shared" si="49"/>
        <v>99.84551597231173</v>
      </c>
      <c r="K74" s="30">
        <f t="shared" si="49"/>
        <v>99.844607355080512</v>
      </c>
      <c r="L74" s="30">
        <f t="shared" si="49"/>
        <v>99.843451338442733</v>
      </c>
      <c r="M74" s="30">
        <f t="shared" si="49"/>
        <v>99.84228141344839</v>
      </c>
      <c r="N74" s="30">
        <f t="shared" si="49"/>
        <v>99.840941965840884</v>
      </c>
      <c r="O74" s="30">
        <f t="shared" si="49"/>
        <v>99.838863977654171</v>
      </c>
      <c r="P74" s="30">
        <f t="shared" si="49"/>
        <v>99.841924201172205</v>
      </c>
      <c r="Q74" s="30">
        <f t="shared" si="49"/>
        <v>99.8402257532004</v>
      </c>
      <c r="R74" s="30">
        <f t="shared" si="49"/>
        <v>99.838549035886146</v>
      </c>
      <c r="S74" s="30">
        <f t="shared" si="49"/>
        <v>99.83924077873786</v>
      </c>
      <c r="T74" s="30">
        <f t="shared" si="49"/>
        <v>99.833762931684063</v>
      </c>
      <c r="U74" s="30">
        <f t="shared" si="49"/>
        <v>99.829195429719647</v>
      </c>
      <c r="V74" s="30">
        <f t="shared" si="49"/>
        <v>99.826962782266008</v>
      </c>
      <c r="W74" s="30">
        <f t="shared" si="49"/>
        <v>99.824631473330172</v>
      </c>
      <c r="X74" s="30">
        <f t="shared" si="49"/>
        <v>99.821801310241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1380278145.8363841</v>
      </c>
      <c r="E147">
        <v>1335355043.073087</v>
      </c>
      <c r="F147">
        <v>1580533948.370132</v>
      </c>
      <c r="G147">
        <v>1295810058.5191269</v>
      </c>
      <c r="H147">
        <v>1788698747.627172</v>
      </c>
      <c r="I147">
        <v>2427745700.3691492</v>
      </c>
      <c r="J147">
        <v>3278121051.3699818</v>
      </c>
      <c r="K147">
        <v>4244994886.7311578</v>
      </c>
      <c r="L147">
        <v>3482183305.5687051</v>
      </c>
      <c r="M147">
        <v>2457809539.468533</v>
      </c>
      <c r="N147">
        <v>3796557926.8916979</v>
      </c>
      <c r="O147">
        <v>4661556884.9653034</v>
      </c>
      <c r="P147">
        <v>5039056430.2517614</v>
      </c>
      <c r="Q147">
        <v>9124051509.7091866</v>
      </c>
      <c r="R147">
        <v>9449988617.1046982</v>
      </c>
      <c r="S147">
        <v>14254670329.67033</v>
      </c>
      <c r="T147">
        <v>16083730626.49287</v>
      </c>
      <c r="U147">
        <v>20107248122.815048</v>
      </c>
      <c r="V147">
        <v>22978043010.450951</v>
      </c>
      <c r="W147">
        <v>26046090803.300209</v>
      </c>
      <c r="X147">
        <v>28456594636.000389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Wealth_QAT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2014-12-03T13:25:15Z</dcterms:modified>
</cp:coreProperties>
</file>