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RUS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H54" i="36"/>
  <c r="L54"/>
  <c r="P54"/>
  <c r="T54"/>
  <c r="E55"/>
  <c r="I55"/>
  <c r="M55"/>
  <c r="Q55"/>
  <c r="U55"/>
  <c r="D55"/>
  <c r="D64"/>
  <c r="D41"/>
  <c r="E41"/>
  <c r="F41"/>
  <c r="F55" s="1"/>
  <c r="G41"/>
  <c r="G55" s="1"/>
  <c r="H41"/>
  <c r="H55" s="1"/>
  <c r="I41"/>
  <c r="J41"/>
  <c r="J55" s="1"/>
  <c r="K41"/>
  <c r="K55" s="1"/>
  <c r="L41"/>
  <c r="L55" s="1"/>
  <c r="M41"/>
  <c r="N41"/>
  <c r="N55" s="1"/>
  <c r="O41"/>
  <c r="O55" s="1"/>
  <c r="P41"/>
  <c r="P55" s="1"/>
  <c r="Q41"/>
  <c r="R41"/>
  <c r="R55" s="1"/>
  <c r="S41"/>
  <c r="S55" s="1"/>
  <c r="T41"/>
  <c r="T55" s="1"/>
  <c r="U41"/>
  <c r="V41"/>
  <c r="V55" s="1"/>
  <c r="W41"/>
  <c r="W55" s="1"/>
  <c r="D13"/>
  <c r="E13"/>
  <c r="E45" s="1"/>
  <c r="F13"/>
  <c r="F45" s="1"/>
  <c r="G13"/>
  <c r="H13"/>
  <c r="H45" s="1"/>
  <c r="I13"/>
  <c r="J13"/>
  <c r="J45" s="1"/>
  <c r="K13"/>
  <c r="K45" s="1"/>
  <c r="L13"/>
  <c r="M13"/>
  <c r="M45" s="1"/>
  <c r="N13"/>
  <c r="N45" s="1"/>
  <c r="O13"/>
  <c r="P13"/>
  <c r="P45" s="1"/>
  <c r="Q13"/>
  <c r="Q45" s="1"/>
  <c r="R13"/>
  <c r="R45" s="1"/>
  <c r="S13"/>
  <c r="S45" s="1"/>
  <c r="T13"/>
  <c r="U13"/>
  <c r="U45" s="1"/>
  <c r="V13"/>
  <c r="V45" s="1"/>
  <c r="W13"/>
  <c r="W45" s="1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D23"/>
  <c r="D12" s="1"/>
  <c r="E23"/>
  <c r="F23"/>
  <c r="F12" s="1"/>
  <c r="G23"/>
  <c r="G12" s="1"/>
  <c r="H23"/>
  <c r="H12" s="1"/>
  <c r="I23"/>
  <c r="I12" s="1"/>
  <c r="J23"/>
  <c r="J12" s="1"/>
  <c r="K23"/>
  <c r="K12" s="1"/>
  <c r="L23"/>
  <c r="L12" s="1"/>
  <c r="M23"/>
  <c r="N23"/>
  <c r="N12" s="1"/>
  <c r="O23"/>
  <c r="O12" s="1"/>
  <c r="P23"/>
  <c r="P12" s="1"/>
  <c r="Q23"/>
  <c r="Q12" s="1"/>
  <c r="R23"/>
  <c r="R12" s="1"/>
  <c r="S23"/>
  <c r="S12" s="1"/>
  <c r="T23"/>
  <c r="T12" s="1"/>
  <c r="U23"/>
  <c r="V23"/>
  <c r="V12" s="1"/>
  <c r="W23"/>
  <c r="W12" s="1"/>
  <c r="W50"/>
  <c r="W64" s="1"/>
  <c r="V50"/>
  <c r="U50"/>
  <c r="U64" s="1"/>
  <c r="T50"/>
  <c r="T64" s="1"/>
  <c r="S50"/>
  <c r="S64" s="1"/>
  <c r="R50"/>
  <c r="Q50"/>
  <c r="Q64" s="1"/>
  <c r="P50"/>
  <c r="P64" s="1"/>
  <c r="O50"/>
  <c r="O64" s="1"/>
  <c r="N50"/>
  <c r="M50"/>
  <c r="M64" s="1"/>
  <c r="L50"/>
  <c r="L64" s="1"/>
  <c r="K50"/>
  <c r="K64" s="1"/>
  <c r="J50"/>
  <c r="I50"/>
  <c r="I64" s="1"/>
  <c r="H50"/>
  <c r="H64" s="1"/>
  <c r="G50"/>
  <c r="G64" s="1"/>
  <c r="F50"/>
  <c r="E50"/>
  <c r="E64" s="1"/>
  <c r="D50"/>
  <c r="F64" s="1"/>
  <c r="W40"/>
  <c r="W54" s="1"/>
  <c r="V40"/>
  <c r="V54" s="1"/>
  <c r="U40"/>
  <c r="U54" s="1"/>
  <c r="T40"/>
  <c r="S40"/>
  <c r="S54" s="1"/>
  <c r="R40"/>
  <c r="R54" s="1"/>
  <c r="Q40"/>
  <c r="Q54" s="1"/>
  <c r="P40"/>
  <c r="O40"/>
  <c r="O54" s="1"/>
  <c r="N40"/>
  <c r="N54" s="1"/>
  <c r="M40"/>
  <c r="M54" s="1"/>
  <c r="L40"/>
  <c r="K40"/>
  <c r="K54" s="1"/>
  <c r="J40"/>
  <c r="J54" s="1"/>
  <c r="I40"/>
  <c r="I54" s="1"/>
  <c r="H40"/>
  <c r="G40"/>
  <c r="G54" s="1"/>
  <c r="F40"/>
  <c r="F54" s="1"/>
  <c r="E40"/>
  <c r="E54" s="1"/>
  <c r="D40"/>
  <c r="D54" s="1"/>
  <c r="V64" l="1"/>
  <c r="N64"/>
  <c r="J64"/>
  <c r="R64"/>
  <c r="L48"/>
  <c r="T10"/>
  <c r="T7" s="1"/>
  <c r="P10"/>
  <c r="P7" s="1"/>
  <c r="L10"/>
  <c r="L7" s="1"/>
  <c r="D10"/>
  <c r="D7" s="1"/>
  <c r="M10"/>
  <c r="M7" s="1"/>
  <c r="I11"/>
  <c r="D45"/>
  <c r="L45"/>
  <c r="T45"/>
  <c r="H48"/>
  <c r="V10"/>
  <c r="V7" s="1"/>
  <c r="R11"/>
  <c r="F11"/>
  <c r="H10"/>
  <c r="H7" s="1"/>
  <c r="T48"/>
  <c r="T62" s="1"/>
  <c r="D48"/>
  <c r="D62" s="1"/>
  <c r="P48"/>
  <c r="W10"/>
  <c r="W7" s="1"/>
  <c r="S10"/>
  <c r="S7" s="1"/>
  <c r="O10"/>
  <c r="O7" s="1"/>
  <c r="K10"/>
  <c r="K7" s="1"/>
  <c r="G10"/>
  <c r="G7" s="1"/>
  <c r="U12"/>
  <c r="M12"/>
  <c r="E12"/>
  <c r="Q11"/>
  <c r="M11"/>
  <c r="E11"/>
  <c r="U10"/>
  <c r="U7" s="1"/>
  <c r="Q10"/>
  <c r="Q7" s="1"/>
  <c r="I10"/>
  <c r="I7" s="1"/>
  <c r="E10"/>
  <c r="E7" s="1"/>
  <c r="V11"/>
  <c r="N11"/>
  <c r="J11"/>
  <c r="R10"/>
  <c r="R7" s="1"/>
  <c r="N10"/>
  <c r="N7" s="1"/>
  <c r="J10"/>
  <c r="J7" s="1"/>
  <c r="F10"/>
  <c r="F7" s="1"/>
  <c r="I45"/>
  <c r="T11"/>
  <c r="P11"/>
  <c r="L11"/>
  <c r="H11"/>
  <c r="D11"/>
  <c r="U11"/>
  <c r="W11"/>
  <c r="S11"/>
  <c r="O11"/>
  <c r="K11"/>
  <c r="G11"/>
  <c r="G45"/>
  <c r="O45"/>
  <c r="G48"/>
  <c r="K48"/>
  <c r="K62" s="1"/>
  <c r="S48"/>
  <c r="S62" s="1"/>
  <c r="F48"/>
  <c r="J48"/>
  <c r="R48"/>
  <c r="R62" s="1"/>
  <c r="E48"/>
  <c r="E62" s="1"/>
  <c r="I48"/>
  <c r="M48"/>
  <c r="Q48"/>
  <c r="Q62" s="1"/>
  <c r="U48"/>
  <c r="U62" s="1"/>
  <c r="O48"/>
  <c r="W48"/>
  <c r="N48"/>
  <c r="N62" s="1"/>
  <c r="V48"/>
  <c r="V62" s="1"/>
  <c r="E59" l="1"/>
  <c r="M59"/>
  <c r="U59"/>
  <c r="D59"/>
  <c r="Q59"/>
  <c r="P59"/>
  <c r="G59"/>
  <c r="I59"/>
  <c r="F59"/>
  <c r="I62"/>
  <c r="F62"/>
  <c r="W62"/>
  <c r="M62"/>
  <c r="J62"/>
  <c r="G62"/>
  <c r="H62"/>
  <c r="J59"/>
  <c r="K59"/>
  <c r="V59"/>
  <c r="S59"/>
  <c r="N59"/>
  <c r="L59"/>
  <c r="L62"/>
  <c r="H59"/>
  <c r="O62"/>
  <c r="O59"/>
  <c r="P62"/>
  <c r="T59"/>
  <c r="R59"/>
  <c r="W59"/>
  <c r="Q46"/>
  <c r="I46"/>
  <c r="S47"/>
  <c r="S61" s="1"/>
  <c r="S44"/>
  <c r="S58" s="1"/>
  <c r="K47"/>
  <c r="K44"/>
  <c r="K58" s="1"/>
  <c r="R46"/>
  <c r="R60" s="1"/>
  <c r="J46"/>
  <c r="T44"/>
  <c r="T47"/>
  <c r="L44"/>
  <c r="L58" s="1"/>
  <c r="L47"/>
  <c r="L61" s="1"/>
  <c r="D44"/>
  <c r="D58" s="1"/>
  <c r="D47"/>
  <c r="D61" s="1"/>
  <c r="S46"/>
  <c r="S60" s="1"/>
  <c r="D46"/>
  <c r="D60" s="1"/>
  <c r="T46"/>
  <c r="P46"/>
  <c r="L46"/>
  <c r="L60" s="1"/>
  <c r="H46"/>
  <c r="H60" s="1"/>
  <c r="V47"/>
  <c r="V44"/>
  <c r="V58" s="1"/>
  <c r="R47"/>
  <c r="R61" s="1"/>
  <c r="R44"/>
  <c r="R58" s="1"/>
  <c r="N47"/>
  <c r="N44"/>
  <c r="N58" s="1"/>
  <c r="J47"/>
  <c r="J61" s="1"/>
  <c r="J44"/>
  <c r="J58" s="1"/>
  <c r="F47"/>
  <c r="F44"/>
  <c r="F58" s="1"/>
  <c r="W47"/>
  <c r="W61" s="1"/>
  <c r="W44"/>
  <c r="W58" s="1"/>
  <c r="U46"/>
  <c r="M46"/>
  <c r="E46"/>
  <c r="E60" s="1"/>
  <c r="O47"/>
  <c r="O61" s="1"/>
  <c r="O44"/>
  <c r="O58" s="1"/>
  <c r="G47"/>
  <c r="G61" s="1"/>
  <c r="G44"/>
  <c r="G58" s="1"/>
  <c r="V46"/>
  <c r="V60" s="1"/>
  <c r="N46"/>
  <c r="F46"/>
  <c r="P47"/>
  <c r="P61" s="1"/>
  <c r="P44"/>
  <c r="P58" s="1"/>
  <c r="H47"/>
  <c r="H61" s="1"/>
  <c r="H44"/>
  <c r="H58" s="1"/>
  <c r="W46"/>
  <c r="W60" s="1"/>
  <c r="O46"/>
  <c r="O60" s="1"/>
  <c r="K46"/>
  <c r="G46"/>
  <c r="U44"/>
  <c r="U58" s="1"/>
  <c r="U47"/>
  <c r="U61" s="1"/>
  <c r="Q47"/>
  <c r="Q61" s="1"/>
  <c r="Q44"/>
  <c r="Q58" s="1"/>
  <c r="M44"/>
  <c r="M58" s="1"/>
  <c r="M47"/>
  <c r="M61" s="1"/>
  <c r="I47"/>
  <c r="I61" s="1"/>
  <c r="I44"/>
  <c r="I58" s="1"/>
  <c r="E44"/>
  <c r="E58" s="1"/>
  <c r="E47"/>
  <c r="E61" s="1"/>
  <c r="K60" l="1"/>
  <c r="N60"/>
  <c r="U60"/>
  <c r="F61"/>
  <c r="N61"/>
  <c r="V61"/>
  <c r="T60"/>
  <c r="T58"/>
  <c r="K61"/>
  <c r="Q60"/>
  <c r="J60"/>
  <c r="G60"/>
  <c r="F60"/>
  <c r="M60"/>
  <c r="P60"/>
  <c r="T61"/>
  <c r="I60"/>
  <c r="O42"/>
  <c r="O75"/>
  <c r="F75"/>
  <c r="F42"/>
  <c r="M42"/>
  <c r="M75"/>
  <c r="H42"/>
  <c r="H75"/>
  <c r="D42"/>
  <c r="D56" s="1"/>
  <c r="D75"/>
  <c r="R75"/>
  <c r="R42"/>
  <c r="G42"/>
  <c r="G56" s="1"/>
  <c r="G75"/>
  <c r="V75"/>
  <c r="V42"/>
  <c r="P42"/>
  <c r="P56" s="1"/>
  <c r="P75"/>
  <c r="I75"/>
  <c r="I42"/>
  <c r="J75"/>
  <c r="J42"/>
  <c r="K42"/>
  <c r="K75"/>
  <c r="W42"/>
  <c r="W56" s="1"/>
  <c r="W75"/>
  <c r="N75"/>
  <c r="N42"/>
  <c r="E75"/>
  <c r="E42"/>
  <c r="U75"/>
  <c r="U42"/>
  <c r="L42"/>
  <c r="L56" s="1"/>
  <c r="L75"/>
  <c r="T42"/>
  <c r="T75"/>
  <c r="S42"/>
  <c r="S56" s="1"/>
  <c r="S75"/>
  <c r="Q75"/>
  <c r="Q42"/>
  <c r="O56" l="1"/>
  <c r="E56"/>
  <c r="J56"/>
  <c r="K56"/>
  <c r="H56"/>
  <c r="Q56"/>
  <c r="U56"/>
  <c r="N56"/>
  <c r="I56"/>
  <c r="V56"/>
  <c r="R56"/>
  <c r="F56"/>
  <c r="M56"/>
  <c r="C75"/>
  <c r="T56"/>
  <c r="T74"/>
  <c r="T73"/>
  <c r="P74"/>
  <c r="P73"/>
  <c r="L74"/>
  <c r="L73"/>
  <c r="H74"/>
  <c r="H73"/>
  <c r="D73"/>
  <c r="D74"/>
  <c r="Q72"/>
  <c r="M72"/>
  <c r="I72"/>
  <c r="T39"/>
  <c r="P39"/>
  <c r="L68"/>
  <c r="L39"/>
  <c r="H39"/>
  <c r="D39"/>
  <c r="D53" s="1"/>
  <c r="R72"/>
  <c r="N72"/>
  <c r="J72"/>
  <c r="T72"/>
  <c r="P72"/>
  <c r="L72"/>
  <c r="H72"/>
  <c r="D72"/>
  <c r="F74"/>
  <c r="F73"/>
  <c r="J74"/>
  <c r="J73"/>
  <c r="N74"/>
  <c r="N73"/>
  <c r="R74"/>
  <c r="R73"/>
  <c r="V69"/>
  <c r="V74"/>
  <c r="V73"/>
  <c r="U74"/>
  <c r="U73"/>
  <c r="Q74"/>
  <c r="Q69"/>
  <c r="Q73"/>
  <c r="M74"/>
  <c r="M73"/>
  <c r="I74"/>
  <c r="I73"/>
  <c r="E74"/>
  <c r="E73"/>
  <c r="U67"/>
  <c r="U39"/>
  <c r="U53" s="1"/>
  <c r="Q68"/>
  <c r="Q39"/>
  <c r="M39"/>
  <c r="I67"/>
  <c r="I68"/>
  <c r="I39"/>
  <c r="E68"/>
  <c r="E39"/>
  <c r="E53" s="1"/>
  <c r="S72"/>
  <c r="K72"/>
  <c r="G72"/>
  <c r="O72"/>
  <c r="V67"/>
  <c r="V39"/>
  <c r="R68"/>
  <c r="R39"/>
  <c r="R53" s="1"/>
  <c r="N39"/>
  <c r="J68"/>
  <c r="J39"/>
  <c r="F39"/>
  <c r="F53" s="1"/>
  <c r="W73"/>
  <c r="W74"/>
  <c r="S73"/>
  <c r="S74"/>
  <c r="O73"/>
  <c r="O74"/>
  <c r="K74"/>
  <c r="K73"/>
  <c r="G74"/>
  <c r="G73"/>
  <c r="W68"/>
  <c r="W67"/>
  <c r="W39"/>
  <c r="W72"/>
  <c r="S39"/>
  <c r="O39"/>
  <c r="O53" s="1"/>
  <c r="K39"/>
  <c r="G39"/>
  <c r="E72"/>
  <c r="E43"/>
  <c r="E57" s="1"/>
  <c r="L43"/>
  <c r="F72"/>
  <c r="R43"/>
  <c r="I43"/>
  <c r="I57" s="1"/>
  <c r="J43"/>
  <c r="V72"/>
  <c r="O43"/>
  <c r="U72"/>
  <c r="U43"/>
  <c r="S43"/>
  <c r="H43"/>
  <c r="N43"/>
  <c r="N57" s="1"/>
  <c r="F43"/>
  <c r="T43"/>
  <c r="M43"/>
  <c r="P43"/>
  <c r="P57" s="1"/>
  <c r="D43"/>
  <c r="D57" s="1"/>
  <c r="V43"/>
  <c r="G43"/>
  <c r="W43"/>
  <c r="W57" s="1"/>
  <c r="K43"/>
  <c r="K57" s="1"/>
  <c r="Q43"/>
  <c r="U57" l="1"/>
  <c r="L57"/>
  <c r="W53"/>
  <c r="N53"/>
  <c r="Q57"/>
  <c r="T57"/>
  <c r="G57"/>
  <c r="M57"/>
  <c r="H57"/>
  <c r="O57"/>
  <c r="R57"/>
  <c r="S53"/>
  <c r="J53"/>
  <c r="M53"/>
  <c r="H53"/>
  <c r="T53"/>
  <c r="C74"/>
  <c r="C72"/>
  <c r="P53"/>
  <c r="F57"/>
  <c r="J57"/>
  <c r="K53"/>
  <c r="V57"/>
  <c r="S57"/>
  <c r="G53"/>
  <c r="V53"/>
  <c r="I53"/>
  <c r="Q53"/>
  <c r="L53"/>
  <c r="C73"/>
  <c r="F69"/>
  <c r="K69"/>
  <c r="O69"/>
  <c r="O68"/>
  <c r="S67"/>
  <c r="S68"/>
  <c r="W69"/>
  <c r="F67"/>
  <c r="P67"/>
  <c r="K68"/>
  <c r="F68"/>
  <c r="R67"/>
  <c r="I69"/>
  <c r="L69"/>
  <c r="N69"/>
  <c r="N67"/>
  <c r="Q67"/>
  <c r="H67"/>
  <c r="T69"/>
  <c r="G67"/>
  <c r="K67"/>
  <c r="O67"/>
  <c r="J67"/>
  <c r="N68"/>
  <c r="E67"/>
  <c r="M68"/>
  <c r="M67"/>
  <c r="U68"/>
  <c r="E69"/>
  <c r="M69"/>
  <c r="U69"/>
  <c r="R69"/>
  <c r="J69"/>
  <c r="T67"/>
  <c r="G69"/>
  <c r="D68"/>
  <c r="C68" s="1"/>
  <c r="T68"/>
  <c r="D69"/>
  <c r="G68"/>
  <c r="S69"/>
  <c r="V68"/>
  <c r="D67"/>
  <c r="H68"/>
  <c r="L67"/>
  <c r="P68"/>
  <c r="H69"/>
  <c r="P69"/>
  <c r="C69" l="1"/>
  <c r="C67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<sst xmlns="http://schemas.openxmlformats.org/spreadsheetml/2006/main" count="95" uniqueCount="65">
  <si>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</si>
  <si>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</si>
  <si>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</si>
  <si>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</si>
  <si>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</si>
  <si>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</si>
  <si>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</si>
  <si>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</si>
  <si>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</si>
  <si>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</si>
  <si>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</si>
  <si>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</si>
  <si>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</si>
  <si>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</si>
  <si>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</si>
  <si>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</si>
  <si>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</si>
  <si>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</si>
  <si>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</si>
  <si>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</si>
  <si>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</si>
  <si>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</si>
  <si>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</si>
  <si>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</si>
  <si>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</si>
  <si>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</si>
  <si>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</si>
  <si>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</si>
  <si>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</si>
  <si>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</si>
  <si>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</si>
  <si>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</si>
  <si>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</si>
  <si>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</si>
  <si>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</si>
  <si>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</si>
  <si>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</si>
  <si>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</si>
  <si>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</si>
  <si>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</si>
  <si>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</si>
  <si>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</si>
  <si>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</si>
  <si>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</si>
  <si>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</si>
  <si>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</si>
  <si>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</si>
  <si>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</si>
  <si>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</si>
  <si>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</si>
  <si>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</si>
  <si>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</si>
  <si>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</si>
  <si>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</si>
  <si>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</si>
  <si>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</si>
  <si>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</si>
  <si>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</si>
  <si>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</si>
  <si>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</si>
  <si>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</si>
  <si>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</si>
  <si>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</si>
  <si>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Russian Federation</t>
  </si>
  <si>
    <t>RUS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</si>
</sst>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Wealth_RUS!$B$54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Wealth_RUS!$D$52:$W$52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Wealth_RUS!$D$54:$W$54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1.9780555035278313</c:v>
                </c:pt>
                <c:pt idx="2">
                  <c:v>2.4088839009517971</c:v>
                </c:pt>
                <c:pt idx="3">
                  <c:v>1.7272750302973261</c:v>
                </c:pt>
                <c:pt idx="4">
                  <c:v>0.86286455405113482</c:v>
                </c:pt>
                <c:pt idx="5">
                  <c:v>-0.55934583974945884</c:v>
                </c:pt>
                <c:pt idx="6">
                  <c:v>-2.0825774611019754</c:v>
                </c:pt>
                <c:pt idx="7">
                  <c:v>-3.7760233135560095</c:v>
                </c:pt>
                <c:pt idx="8">
                  <c:v>-5.2155204593787747</c:v>
                </c:pt>
                <c:pt idx="9">
                  <c:v>-6.1776986659289879</c:v>
                </c:pt>
                <c:pt idx="10">
                  <c:v>-6.7923035258884319</c:v>
                </c:pt>
                <c:pt idx="11">
                  <c:v>-7.2638912339841983</c:v>
                </c:pt>
                <c:pt idx="12">
                  <c:v>-7.3049130739581631</c:v>
                </c:pt>
                <c:pt idx="13">
                  <c:v>-6.9548354324889594</c:v>
                </c:pt>
                <c:pt idx="14">
                  <c:v>-6.2761900215094428</c:v>
                </c:pt>
                <c:pt idx="15">
                  <c:v>-4.9507945374975275</c:v>
                </c:pt>
                <c:pt idx="16">
                  <c:v>-2.7204534728201391</c:v>
                </c:pt>
                <c:pt idx="17">
                  <c:v>5.4625143158348877E-3</c:v>
                </c:pt>
                <c:pt idx="18">
                  <c:v>1.6646471752457259</c:v>
                </c:pt>
                <c:pt idx="19">
                  <c:v>3.611468160748843</c:v>
                </c:pt>
              </c:numCache>
            </c:numRef>
          </c:val>
        </c:ser>
        <c:ser>
          <c:idx val="1"/>
          <c:order val="1"/>
          <c:tx>
            <c:strRef>
              <c:f>Wealth_RUS!$B$55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Wealth_RUS!$D$52:$W$52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Wealth_RUS!$D$55:$W$55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0.1082728807529687</c:v>
                </c:pt>
                <c:pt idx="2">
                  <c:v>-0.18191143872717808</c:v>
                </c:pt>
                <c:pt idx="3">
                  <c:v>-0.78024329663907155</c:v>
                </c:pt>
                <c:pt idx="4">
                  <c:v>0.37350444937014338</c:v>
                </c:pt>
                <c:pt idx="5">
                  <c:v>1.9187838438395</c:v>
                </c:pt>
                <c:pt idx="6">
                  <c:v>-6.8129995082133465E-2</c:v>
                </c:pt>
                <c:pt idx="7">
                  <c:v>1.3500686898731962</c:v>
                </c:pt>
                <c:pt idx="8">
                  <c:v>7.4249891024549708</c:v>
                </c:pt>
                <c:pt idx="9">
                  <c:v>10.39705060324836</c:v>
                </c:pt>
                <c:pt idx="10">
                  <c:v>10.816995312647947</c:v>
                </c:pt>
                <c:pt idx="11">
                  <c:v>12.725027666910837</c:v>
                </c:pt>
                <c:pt idx="12">
                  <c:v>13.995892799573051</c:v>
                </c:pt>
                <c:pt idx="13">
                  <c:v>16.109829922080831</c:v>
                </c:pt>
                <c:pt idx="14">
                  <c:v>17.749466592751027</c:v>
                </c:pt>
                <c:pt idx="15">
                  <c:v>18.847413065574358</c:v>
                </c:pt>
                <c:pt idx="16">
                  <c:v>19.977131748869038</c:v>
                </c:pt>
                <c:pt idx="17">
                  <c:v>20.067745125959078</c:v>
                </c:pt>
                <c:pt idx="18">
                  <c:v>19.897928695594057</c:v>
                </c:pt>
                <c:pt idx="19">
                  <c:v>17.237468444451022</c:v>
                </c:pt>
              </c:numCache>
            </c:numRef>
          </c:val>
        </c:ser>
        <c:ser>
          <c:idx val="2"/>
          <c:order val="2"/>
          <c:tx>
            <c:strRef>
              <c:f>Wealth_RUS!$B$56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Wealth_RUS!$D$52:$W$52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Wealth_RUS!$D$56:$W$56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-0.6522386923458412</c:v>
                </c:pt>
                <c:pt idx="2">
                  <c:v>-1.1456211158206275</c:v>
                </c:pt>
                <c:pt idx="3">
                  <c:v>-1.5276403300784946</c:v>
                </c:pt>
                <c:pt idx="4">
                  <c:v>-1.8417107442169955</c:v>
                </c:pt>
                <c:pt idx="5">
                  <c:v>-2.0926527695354413</c:v>
                </c:pt>
                <c:pt idx="6">
                  <c:v>-2.2871586383531928</c:v>
                </c:pt>
                <c:pt idx="7">
                  <c:v>-2.4376441576843155</c:v>
                </c:pt>
                <c:pt idx="8">
                  <c:v>-2.5517315915597805</c:v>
                </c:pt>
                <c:pt idx="9">
                  <c:v>-2.6340438784449138</c:v>
                </c:pt>
                <c:pt idx="10">
                  <c:v>-2.6896815045121425</c:v>
                </c:pt>
                <c:pt idx="11">
                  <c:v>-2.7355561670053707</c:v>
                </c:pt>
                <c:pt idx="12">
                  <c:v>-2.8224024454874597</c:v>
                </c:pt>
                <c:pt idx="13">
                  <c:v>-2.9833126746324656</c:v>
                </c:pt>
                <c:pt idx="14">
                  <c:v>-3.2321302134632135</c:v>
                </c:pt>
                <c:pt idx="15">
                  <c:v>-3.5127829884281647</c:v>
                </c:pt>
                <c:pt idx="16">
                  <c:v>-3.8797392691121146</c:v>
                </c:pt>
                <c:pt idx="17">
                  <c:v>-4.3026843019973837</c:v>
                </c:pt>
                <c:pt idx="18">
                  <c:v>-4.7301025104611423</c:v>
                </c:pt>
                <c:pt idx="19">
                  <c:v>-5.1806819543274045</c:v>
                </c:pt>
              </c:numCache>
            </c:numRef>
          </c:val>
        </c:ser>
        <c:ser>
          <c:idx val="4"/>
          <c:order val="3"/>
          <c:tx>
            <c:strRef>
              <c:f>Wealth_RUS!$B$53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Wealth_RUS!$D$52:$W$52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Wealth_RUS!$D$53:$W$53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2.2921852023372047E-2</c:v>
                </c:pt>
                <c:pt idx="2">
                  <c:v>-0.25166045792246461</c:v>
                </c:pt>
                <c:pt idx="3">
                  <c:v>-0.74791740681604546</c:v>
                </c:pt>
                <c:pt idx="4">
                  <c:v>-0.73486582904725983</c:v>
                </c:pt>
                <c:pt idx="5">
                  <c:v>-0.67183796173660992</c:v>
                </c:pt>
                <c:pt idx="6">
                  <c:v>-1.6128295745888033</c:v>
                </c:pt>
                <c:pt idx="7">
                  <c:v>-1.5793202736398726</c:v>
                </c:pt>
                <c:pt idx="8">
                  <c:v>-0.14151561651524203</c:v>
                </c:pt>
                <c:pt idx="9">
                  <c:v>0.50289921670692017</c:v>
                </c:pt>
                <c:pt idx="10">
                  <c:v>0.48722837560652987</c:v>
                </c:pt>
                <c:pt idx="11">
                  <c:v>0.93003387313170816</c:v>
                </c:pt>
                <c:pt idx="12">
                  <c:v>1.242012787137492</c:v>
                </c:pt>
                <c:pt idx="13">
                  <c:v>1.8246464832483378</c:v>
                </c:pt>
                <c:pt idx="14">
                  <c:v>2.280368449521597</c:v>
                </c:pt>
                <c:pt idx="15">
                  <c:v>2.6751687714104078</c:v>
                </c:pt>
                <c:pt idx="16">
                  <c:v>3.1895869782412989</c:v>
                </c:pt>
                <c:pt idx="17">
                  <c:v>3.4606494138143207</c:v>
                </c:pt>
                <c:pt idx="18">
                  <c:v>3.4693059474913523</c:v>
                </c:pt>
                <c:pt idx="19">
                  <c:v>2.7983340800532774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Wealth_RUS!$D$64:$W$64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-8.8373043099765791</c:v>
                </c:pt>
                <c:pt idx="2">
                  <c:v>-20.44051713891043</c:v>
                </c:pt>
                <c:pt idx="3">
                  <c:v>-23.661841708083898</c:v>
                </c:pt>
                <c:pt idx="4">
                  <c:v>-26.332939160382018</c:v>
                </c:pt>
                <c:pt idx="5">
                  <c:v>-28.875103295092551</c:v>
                </c:pt>
                <c:pt idx="6">
                  <c:v>-27.738136122313161</c:v>
                </c:pt>
                <c:pt idx="7">
                  <c:v>-31.41985451951119</c:v>
                </c:pt>
                <c:pt idx="8">
                  <c:v>-26.835237152670853</c:v>
                </c:pt>
                <c:pt idx="9">
                  <c:v>-19.195019891372255</c:v>
                </c:pt>
                <c:pt idx="10">
                  <c:v>-14.735000872899063</c:v>
                </c:pt>
                <c:pt idx="11">
                  <c:v>-10.296138688479084</c:v>
                </c:pt>
                <c:pt idx="12">
                  <c:v>-3.3268541400010676</c:v>
                </c:pt>
                <c:pt idx="13">
                  <c:v>4.0221172035282748</c:v>
                </c:pt>
                <c:pt idx="14">
                  <c:v>11.011568790274939</c:v>
                </c:pt>
                <c:pt idx="15">
                  <c:v>20.341498346496813</c:v>
                </c:pt>
                <c:pt idx="16">
                  <c:v>30.809193365644049</c:v>
                </c:pt>
                <c:pt idx="17">
                  <c:v>37.800392699029814</c:v>
                </c:pt>
                <c:pt idx="18">
                  <c:v>27.120468992692469</c:v>
                </c:pt>
                <c:pt idx="19">
                  <c:v>32.34684265940011</c:v>
                </c:pt>
              </c:numCache>
            </c:numRef>
          </c:val>
        </c:ser>
        <c:marker val="1"/>
        <c:axId val="74994432"/>
        <c:axId val="74995968"/>
      </c:lineChart>
      <c:catAx>
        <c:axId val="7499443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995968"/>
        <c:crosses val="autoZero"/>
        <c:auto val="1"/>
        <c:lblAlgn val="ctr"/>
        <c:lblOffset val="100"/>
      </c:catAx>
      <c:valAx>
        <c:axId val="7499596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99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98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41" l="0.70000000000000162" r="0.70000000000000162" t="0.750000000000014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Wealth_RUS!$B$40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Wealth_RUS!$D$38:$W$38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Wealth_RUS!$D$40:$W$40</c:f>
              <c:numCache>
                <c:formatCode>_(* #,##0_);_(* \(#,##0\);_(* "-"??_);_(@_)</c:formatCode>
                <c:ptCount val="20"/>
                <c:pt idx="0">
                  <c:v>22972.907184731299</c:v>
                </c:pt>
                <c:pt idx="1">
                  <c:v>23427.324039619216</c:v>
                </c:pt>
                <c:pt idx="2">
                  <c:v>23526.29784748489</c:v>
                </c:pt>
                <c:pt idx="3">
                  <c:v>23369.712474266544</c:v>
                </c:pt>
                <c:pt idx="4">
                  <c:v>23171.132257863414</c:v>
                </c:pt>
                <c:pt idx="5">
                  <c:v>22844.409184124001</c:v>
                </c:pt>
                <c:pt idx="6">
                  <c:v>22494.478597542209</c:v>
                </c:pt>
                <c:pt idx="7">
                  <c:v>22105.444853634261</c:v>
                </c:pt>
                <c:pt idx="8">
                  <c:v>21774.750510397542</c:v>
                </c:pt>
                <c:pt idx="9">
                  <c:v>21553.710204055049</c:v>
                </c:pt>
                <c:pt idx="10">
                  <c:v>21412.517600023719</c:v>
                </c:pt>
                <c:pt idx="11">
                  <c:v>21304.180193548276</c:v>
                </c:pt>
                <c:pt idx="12">
                  <c:v>21294.756284325587</c:v>
                </c:pt>
                <c:pt idx="13">
                  <c:v>21375.179295974805</c:v>
                </c:pt>
                <c:pt idx="14">
                  <c:v>21531.083876352568</c:v>
                </c:pt>
                <c:pt idx="15">
                  <c:v>21835.565750725244</c:v>
                </c:pt>
                <c:pt idx="16">
                  <c:v>22347.939933416528</c:v>
                </c:pt>
                <c:pt idx="17">
                  <c:v>22974.162083075029</c:v>
                </c:pt>
                <c:pt idx="18">
                  <c:v>23355.325035253751</c:v>
                </c:pt>
                <c:pt idx="19">
                  <c:v>23802.566413306253</c:v>
                </c:pt>
              </c:numCache>
            </c:numRef>
          </c:val>
        </c:ser>
        <c:ser>
          <c:idx val="1"/>
          <c:order val="1"/>
          <c:tx>
            <c:strRef>
              <c:f>Wealth_RUS!$B$41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Wealth_RUS!$D$38:$W$38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Wealth_RUS!$D$41:$W$41</c:f>
              <c:numCache>
                <c:formatCode>General</c:formatCode>
                <c:ptCount val="20"/>
                <c:pt idx="0">
                  <c:v>38131.573207767913</c:v>
                </c:pt>
                <c:pt idx="1">
                  <c:v>38172.859360556387</c:v>
                </c:pt>
                <c:pt idx="2">
                  <c:v>38062.207514336355</c:v>
                </c:pt>
                <c:pt idx="3">
                  <c:v>37834.054163911285</c:v>
                </c:pt>
                <c:pt idx="4">
                  <c:v>38273.996330313763</c:v>
                </c:pt>
                <c:pt idx="5">
                  <c:v>38863.235673880394</c:v>
                </c:pt>
                <c:pt idx="6">
                  <c:v>38105.594168816722</c:v>
                </c:pt>
                <c:pt idx="7">
                  <c:v>38646.375638602061</c:v>
                </c:pt>
                <c:pt idx="8">
                  <c:v>40962.838363039322</c:v>
                </c:pt>
                <c:pt idx="9">
                  <c:v>42096.132169994235</c:v>
                </c:pt>
                <c:pt idx="10">
                  <c:v>42256.26369429109</c:v>
                </c:pt>
                <c:pt idx="11">
                  <c:v>42983.826448284737</c:v>
                </c:pt>
                <c:pt idx="12">
                  <c:v>43468.427316717833</c:v>
                </c:pt>
                <c:pt idx="13">
                  <c:v>44274.504798153066</c:v>
                </c:pt>
                <c:pt idx="14">
                  <c:v>44899.724055571081</c:v>
                </c:pt>
                <c:pt idx="15">
                  <c:v>45318.388318637815</c:v>
                </c:pt>
                <c:pt idx="16">
                  <c:v>45749.167825400153</c:v>
                </c:pt>
                <c:pt idx="17">
                  <c:v>45783.720131621274</c:v>
                </c:pt>
                <c:pt idx="18">
                  <c:v>45718.966455157824</c:v>
                </c:pt>
                <c:pt idx="19">
                  <c:v>44704.49110682965</c:v>
                </c:pt>
              </c:numCache>
            </c:numRef>
          </c:val>
        </c:ser>
        <c:ser>
          <c:idx val="2"/>
          <c:order val="2"/>
          <c:tx>
            <c:strRef>
              <c:f>Wealth_RUS!$B$42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Wealth_RUS!$D$38:$W$38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Wealth_RUS!$D$42:$W$42</c:f>
              <c:numCache>
                <c:formatCode>_(* #,##0_);_(* \(#,##0\);_(* "-"??_);_(@_)</c:formatCode>
                <c:ptCount val="20"/>
                <c:pt idx="0">
                  <c:v>71345.509319004035</c:v>
                </c:pt>
                <c:pt idx="1">
                  <c:v>70880.166301974285</c:v>
                </c:pt>
                <c:pt idx="2">
                  <c:v>70528.160099055749</c:v>
                </c:pt>
                <c:pt idx="3">
                  <c:v>70255.606544947019</c:v>
                </c:pt>
                <c:pt idx="4">
                  <c:v>70031.531408359602</c:v>
                </c:pt>
                <c:pt idx="5">
                  <c:v>69852.495542300734</c:v>
                </c:pt>
                <c:pt idx="6">
                  <c:v>69713.724339537352</c:v>
                </c:pt>
                <c:pt idx="7">
                  <c:v>69606.359679319212</c:v>
                </c:pt>
                <c:pt idx="8">
                  <c:v>69524.963418551779</c:v>
                </c:pt>
                <c:pt idx="9">
                  <c:v>69466.237298241467</c:v>
                </c:pt>
                <c:pt idx="10">
                  <c:v>69426.542350550793</c:v>
                </c:pt>
                <c:pt idx="11">
                  <c:v>69393.812838946629</c:v>
                </c:pt>
                <c:pt idx="12">
                  <c:v>69331.851919238979</c:v>
                </c:pt>
                <c:pt idx="13">
                  <c:v>69217.049696709102</c:v>
                </c:pt>
                <c:pt idx="14">
                  <c:v>69039.529556355294</c:v>
                </c:pt>
                <c:pt idx="15">
                  <c:v>68839.296404638633</c:v>
                </c:pt>
                <c:pt idx="16">
                  <c:v>68577.489577206594</c:v>
                </c:pt>
                <c:pt idx="17">
                  <c:v>68275.737289355166</c:v>
                </c:pt>
                <c:pt idx="18">
                  <c:v>67970.793591604539</c:v>
                </c:pt>
                <c:pt idx="19">
                  <c:v>67649.325392491417</c:v>
                </c:pt>
              </c:numCache>
            </c:numRef>
          </c:val>
        </c:ser>
        <c:overlap val="100"/>
        <c:axId val="76131328"/>
        <c:axId val="77939456"/>
      </c:barChart>
      <c:catAx>
        <c:axId val="7613132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939456"/>
        <c:crosses val="autoZero"/>
        <c:auto val="1"/>
        <c:lblAlgn val="ctr"/>
        <c:lblOffset val="100"/>
      </c:catAx>
      <c:valAx>
        <c:axId val="7793945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13132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41" l="0.70000000000000162" r="0.700000000000001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Wealth_RUS!$B$67:$B$69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Wealth_RUS!$C$67:$C$69</c:f>
              <c:numCache>
                <c:formatCode>_(* #,##0_);_(* \(#,##0\);_(* "-"??_);_(@_)</c:formatCode>
                <c:ptCount val="3"/>
                <c:pt idx="0">
                  <c:v>16.790956911793934</c:v>
                </c:pt>
                <c:pt idx="1">
                  <c:v>31.20092100668063</c:v>
                </c:pt>
                <c:pt idx="2">
                  <c:v>52.008122081525435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Wealth_RUS!$B$72:$B$75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Wealth_RUS!$C$72:$C$75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52.667846830532575</c:v>
                </c:pt>
                <c:pt idx="2">
                  <c:v>46.340769936186469</c:v>
                </c:pt>
                <c:pt idx="3">
                  <c:v>0.99138323328095113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66"/>
  <sheetViews>
    <sheetView tabSelected="1" zoomScale="80" zoomScaleNormal="80" workbookViewId="0">
      <pane xSplit="3" ySplit="6" topLeftCell="D34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23" width="20.7109375" customWidth="1"/>
  </cols>
  <sheetData>
    <row r="1" spans="1:23" ht="21">
      <c r="A1" s="3" t="s">
        <v>0</v>
      </c>
      <c r="B1" s="4" t="s">
        <v>63</v>
      </c>
    </row>
    <row r="2" spans="1:23" ht="21">
      <c r="A2" s="3" t="s">
        <v>1</v>
      </c>
      <c r="B2" s="4" t="s">
        <v>64</v>
      </c>
    </row>
    <row r="3" spans="1:23" ht="21">
      <c r="A3" s="3" t="s">
        <v>39</v>
      </c>
      <c r="B3" s="4" t="s">
        <v>40</v>
      </c>
    </row>
    <row r="4" spans="1:23" ht="21" customHeight="1">
      <c r="A4" s="3" t="s">
        <v>4</v>
      </c>
      <c r="B4" s="4" t="s">
        <v>30</v>
      </c>
    </row>
    <row r="6" spans="1:23">
      <c r="A6" s="1" t="s">
        <v>2</v>
      </c>
      <c r="B6" s="1" t="s">
        <v>3</v>
      </c>
      <c r="C6" s="1" t="s">
        <v>37</v>
      </c>
      <c r="D6" s="1">
        <v>1991</v>
      </c>
      <c r="E6" s="1">
        <v>1992</v>
      </c>
      <c r="F6" s="1">
        <v>1993</v>
      </c>
      <c r="G6" s="1">
        <v>1994</v>
      </c>
      <c r="H6" s="1">
        <v>1995</v>
      </c>
      <c r="I6" s="1">
        <v>1996</v>
      </c>
      <c r="J6" s="1">
        <v>1997</v>
      </c>
      <c r="K6" s="1">
        <v>1998</v>
      </c>
      <c r="L6" s="1">
        <v>1999</v>
      </c>
      <c r="M6" s="1">
        <v>2000</v>
      </c>
      <c r="N6" s="1">
        <v>2001</v>
      </c>
      <c r="O6" s="1">
        <v>2002</v>
      </c>
      <c r="P6" s="1">
        <v>2003</v>
      </c>
      <c r="Q6" s="1">
        <v>2004</v>
      </c>
      <c r="R6" s="1">
        <v>2005</v>
      </c>
      <c r="S6" s="1">
        <v>2006</v>
      </c>
      <c r="T6" s="1">
        <v>2007</v>
      </c>
      <c r="U6" s="1">
        <v>2008</v>
      </c>
      <c r="V6" s="1">
        <v>2009</v>
      </c>
      <c r="W6" s="1">
        <v>2010</v>
      </c>
    </row>
    <row r="7" spans="1:23" ht="16.5">
      <c r="A7" s="24" t="s">
        <v>29</v>
      </c>
      <c r="B7" s="23" t="s">
        <v>28</v>
      </c>
      <c r="D7" s="13">
        <f t="shared" ref="D7:W7" si="0">+D8+D9+D10</f>
        <v>19691845002219.965</v>
      </c>
      <c r="E7" s="13">
        <f t="shared" si="0"/>
        <v>19726024267618.742</v>
      </c>
      <c r="F7" s="13">
        <f t="shared" si="0"/>
        <v>19678190590286.312</v>
      </c>
      <c r="G7" s="13">
        <f t="shared" si="0"/>
        <v>19569872326522.238</v>
      </c>
      <c r="H7" s="13">
        <f t="shared" si="0"/>
        <v>19550392907581.145</v>
      </c>
      <c r="I7" s="13">
        <f t="shared" si="0"/>
        <v>19531019158803.184</v>
      </c>
      <c r="J7" s="13">
        <f t="shared" si="0"/>
        <v>19304591295450.773</v>
      </c>
      <c r="K7" s="13">
        <f t="shared" si="0"/>
        <v>19260318658817.715</v>
      </c>
      <c r="L7" s="13">
        <f t="shared" si="0"/>
        <v>19480518167228.246</v>
      </c>
      <c r="M7" s="13">
        <f t="shared" si="0"/>
        <v>19535785325479.562</v>
      </c>
      <c r="N7" s="13">
        <f t="shared" si="0"/>
        <v>19453444355987.344</v>
      </c>
      <c r="O7" s="13">
        <f t="shared" si="0"/>
        <v>19453330379069.859</v>
      </c>
      <c r="P7" s="13">
        <f t="shared" si="0"/>
        <v>19427751636750.172</v>
      </c>
      <c r="Q7" s="13">
        <f t="shared" si="0"/>
        <v>19462211325553.102</v>
      </c>
      <c r="R7" s="13">
        <f t="shared" si="0"/>
        <v>19486481295110.168</v>
      </c>
      <c r="S7" s="13">
        <f t="shared" si="0"/>
        <v>19516399399125.758</v>
      </c>
      <c r="T7" s="13">
        <f t="shared" si="0"/>
        <v>19584722598228.5</v>
      </c>
      <c r="U7" s="13">
        <f t="shared" si="0"/>
        <v>19618157772420.469</v>
      </c>
      <c r="V7" s="13">
        <f t="shared" si="0"/>
        <v>19606228741690.187</v>
      </c>
      <c r="W7" s="13">
        <f t="shared" si="0"/>
        <v>19464666518070.172</v>
      </c>
    </row>
    <row r="8" spans="1:23" s="22" customFormat="1" ht="15.75">
      <c r="A8" s="19">
        <v>1</v>
      </c>
      <c r="B8" s="20" t="s">
        <v>5</v>
      </c>
      <c r="C8" s="20"/>
      <c r="D8" s="21">
        <v>3415469706849.0991</v>
      </c>
      <c r="E8" s="21">
        <v>3488275533464.9995</v>
      </c>
      <c r="F8" s="21">
        <v>3504137584094.1328</v>
      </c>
      <c r="G8" s="21">
        <v>3478962955283.8794</v>
      </c>
      <c r="H8" s="21">
        <v>3445514510078.748</v>
      </c>
      <c r="I8" s="21">
        <v>3391411654693.1753</v>
      </c>
      <c r="J8" s="21">
        <v>3332315728448.4404</v>
      </c>
      <c r="K8" s="21">
        <v>3266062102244.8071</v>
      </c>
      <c r="L8" s="21">
        <v>3207131690368.5317</v>
      </c>
      <c r="M8" s="21">
        <v>3163168991684.6816</v>
      </c>
      <c r="N8" s="21">
        <v>3129690873025.126</v>
      </c>
      <c r="O8" s="21">
        <v>3100176653564.4551</v>
      </c>
      <c r="P8" s="21">
        <v>3085194277713.7886</v>
      </c>
      <c r="Q8" s="21">
        <v>3084587613911.0088</v>
      </c>
      <c r="R8" s="21">
        <v>3097099121468.519</v>
      </c>
      <c r="S8" s="21">
        <v>3133623329184.959</v>
      </c>
      <c r="T8" s="21">
        <v>3202337616270.9727</v>
      </c>
      <c r="U8" s="21">
        <v>3289052263715.478</v>
      </c>
      <c r="V8" s="21">
        <v>3341308042558.8955</v>
      </c>
      <c r="W8" s="21">
        <v>3402771192934.3271</v>
      </c>
    </row>
    <row r="9" spans="1:23" s="22" customFormat="1" ht="15.75">
      <c r="A9" s="19">
        <v>2</v>
      </c>
      <c r="B9" s="20" t="s">
        <v>38</v>
      </c>
      <c r="C9" s="20"/>
      <c r="D9" s="21">
        <v>5669166384487.499</v>
      </c>
      <c r="E9" s="21">
        <v>5683852373606.1133</v>
      </c>
      <c r="F9" s="21">
        <v>5669196774996.8281</v>
      </c>
      <c r="G9" s="21">
        <v>5632216187057.8242</v>
      </c>
      <c r="H9" s="21">
        <v>5691288981790.8604</v>
      </c>
      <c r="I9" s="21">
        <v>5769518018224.0127</v>
      </c>
      <c r="J9" s="21">
        <v>5644935055507.1416</v>
      </c>
      <c r="K9" s="21">
        <v>5709971624552.2021</v>
      </c>
      <c r="L9" s="21">
        <v>6033282309196.4219</v>
      </c>
      <c r="M9" s="21">
        <v>6177923832572.1748</v>
      </c>
      <c r="N9" s="21">
        <v>6176249111968.9414</v>
      </c>
      <c r="O9" s="21">
        <v>6254990993560.6992</v>
      </c>
      <c r="P9" s="21">
        <v>6297726136338.4912</v>
      </c>
      <c r="Q9" s="21">
        <v>6389120166965.9883</v>
      </c>
      <c r="R9" s="21">
        <v>6458518146381.6357</v>
      </c>
      <c r="S9" s="21">
        <v>6503644581392.624</v>
      </c>
      <c r="T9" s="21">
        <v>6555605638679.3408</v>
      </c>
      <c r="U9" s="21">
        <v>6554539303575.3086</v>
      </c>
      <c r="V9" s="21">
        <v>6540741783020.082</v>
      </c>
      <c r="W9" s="21">
        <v>6390871971186.6943</v>
      </c>
    </row>
    <row r="10" spans="1:23" s="22" customFormat="1" ht="15.75">
      <c r="A10" s="19">
        <v>3</v>
      </c>
      <c r="B10" s="20" t="s">
        <v>10</v>
      </c>
      <c r="C10" s="20"/>
      <c r="D10" s="21">
        <f t="shared" ref="D10:W10" si="1">+D13+D16+D19+D23</f>
        <v>10607208910883.367</v>
      </c>
      <c r="E10" s="21">
        <f t="shared" si="1"/>
        <v>10553896360547.629</v>
      </c>
      <c r="F10" s="21">
        <f t="shared" si="1"/>
        <v>10504856231195.352</v>
      </c>
      <c r="G10" s="21">
        <f t="shared" si="1"/>
        <v>10458693184180.535</v>
      </c>
      <c r="H10" s="21">
        <f t="shared" si="1"/>
        <v>10413589415711.535</v>
      </c>
      <c r="I10" s="21">
        <f t="shared" si="1"/>
        <v>10370089485885.996</v>
      </c>
      <c r="J10" s="21">
        <f t="shared" si="1"/>
        <v>10327340511495.191</v>
      </c>
      <c r="K10" s="21">
        <f t="shared" si="1"/>
        <v>10284284932020.705</v>
      </c>
      <c r="L10" s="21">
        <f t="shared" si="1"/>
        <v>10240104167663.293</v>
      </c>
      <c r="M10" s="21">
        <f t="shared" si="1"/>
        <v>10194692501222.705</v>
      </c>
      <c r="N10" s="21">
        <f t="shared" si="1"/>
        <v>10147504370993.279</v>
      </c>
      <c r="O10" s="21">
        <f t="shared" si="1"/>
        <v>10098162731944.703</v>
      </c>
      <c r="P10" s="21">
        <f t="shared" si="1"/>
        <v>10044831222697.893</v>
      </c>
      <c r="Q10" s="21">
        <f t="shared" si="1"/>
        <v>9988503544676.1055</v>
      </c>
      <c r="R10" s="21">
        <f t="shared" si="1"/>
        <v>9930864027260.0137</v>
      </c>
      <c r="S10" s="21">
        <f t="shared" si="1"/>
        <v>9879131488548.1777</v>
      </c>
      <c r="T10" s="21">
        <f t="shared" si="1"/>
        <v>9826779343278.1855</v>
      </c>
      <c r="U10" s="21">
        <f t="shared" si="1"/>
        <v>9774566205129.6797</v>
      </c>
      <c r="V10" s="21">
        <f t="shared" si="1"/>
        <v>9724178916111.2129</v>
      </c>
      <c r="W10" s="21">
        <f t="shared" si="1"/>
        <v>9671023353949.1523</v>
      </c>
    </row>
    <row r="11" spans="1:23" s="22" customFormat="1" ht="15.75">
      <c r="A11" s="27">
        <v>3.1</v>
      </c>
      <c r="B11" s="26" t="s">
        <v>32</v>
      </c>
      <c r="C11" s="20"/>
      <c r="D11" s="38">
        <f t="shared" ref="D11:W11" si="2">+D13+D16</f>
        <v>5349101486417.3447</v>
      </c>
      <c r="E11" s="38">
        <f t="shared" si="2"/>
        <v>5347996460743.0508</v>
      </c>
      <c r="F11" s="38">
        <f t="shared" si="2"/>
        <v>5346891435068.7568</v>
      </c>
      <c r="G11" s="38">
        <f t="shared" si="2"/>
        <v>5345786409394.4619</v>
      </c>
      <c r="H11" s="38">
        <f t="shared" si="2"/>
        <v>5344681383720.168</v>
      </c>
      <c r="I11" s="38">
        <f t="shared" si="2"/>
        <v>5343576358045.874</v>
      </c>
      <c r="J11" s="38">
        <f t="shared" si="2"/>
        <v>5342471332371.5801</v>
      </c>
      <c r="K11" s="38">
        <f t="shared" si="2"/>
        <v>5341366306697.2852</v>
      </c>
      <c r="L11" s="38">
        <f t="shared" si="2"/>
        <v>5340261281022.9912</v>
      </c>
      <c r="M11" s="38">
        <f t="shared" si="2"/>
        <v>5339156255348.6973</v>
      </c>
      <c r="N11" s="38">
        <f t="shared" si="2"/>
        <v>5337643782133.2607</v>
      </c>
      <c r="O11" s="38">
        <f t="shared" si="2"/>
        <v>5336131308917.8242</v>
      </c>
      <c r="P11" s="38">
        <f t="shared" si="2"/>
        <v>5334618835702.3877</v>
      </c>
      <c r="Q11" s="38">
        <f t="shared" si="2"/>
        <v>5333106362486.9512</v>
      </c>
      <c r="R11" s="38">
        <f t="shared" si="2"/>
        <v>5331593889271.5146</v>
      </c>
      <c r="S11" s="38">
        <f t="shared" si="2"/>
        <v>5337050577433.4902</v>
      </c>
      <c r="T11" s="38">
        <f t="shared" si="2"/>
        <v>5342507265595.4639</v>
      </c>
      <c r="U11" s="38">
        <f t="shared" si="2"/>
        <v>5347963953757.4385</v>
      </c>
      <c r="V11" s="38">
        <f t="shared" si="2"/>
        <v>5353420641919.4121</v>
      </c>
      <c r="W11" s="38">
        <f t="shared" si="2"/>
        <v>5358877330081.3877</v>
      </c>
    </row>
    <row r="12" spans="1:23" s="22" customFormat="1" ht="15.75">
      <c r="A12" s="27">
        <v>3.2</v>
      </c>
      <c r="B12" s="26" t="s">
        <v>33</v>
      </c>
      <c r="C12" s="20"/>
      <c r="D12" s="38">
        <f t="shared" ref="D12:W12" si="3">+D23+D19</f>
        <v>5258107424466.0215</v>
      </c>
      <c r="E12" s="38">
        <f t="shared" si="3"/>
        <v>5205899899804.5791</v>
      </c>
      <c r="F12" s="38">
        <f t="shared" si="3"/>
        <v>5157964796126.5947</v>
      </c>
      <c r="G12" s="38">
        <f t="shared" si="3"/>
        <v>5112906774786.0723</v>
      </c>
      <c r="H12" s="38">
        <f t="shared" si="3"/>
        <v>5068908031991.3672</v>
      </c>
      <c r="I12" s="38">
        <f t="shared" si="3"/>
        <v>5026513127840.1211</v>
      </c>
      <c r="J12" s="38">
        <f t="shared" si="3"/>
        <v>4984869179123.6113</v>
      </c>
      <c r="K12" s="38">
        <f t="shared" si="3"/>
        <v>4942918625323.4189</v>
      </c>
      <c r="L12" s="38">
        <f t="shared" si="3"/>
        <v>4899842886640.3018</v>
      </c>
      <c r="M12" s="38">
        <f t="shared" si="3"/>
        <v>4855536245874.0078</v>
      </c>
      <c r="N12" s="38">
        <f t="shared" si="3"/>
        <v>4809860588860.0195</v>
      </c>
      <c r="O12" s="38">
        <f t="shared" si="3"/>
        <v>4762031423026.8789</v>
      </c>
      <c r="P12" s="38">
        <f t="shared" si="3"/>
        <v>4710212386995.5059</v>
      </c>
      <c r="Q12" s="38">
        <f t="shared" si="3"/>
        <v>4655397182189.1533</v>
      </c>
      <c r="R12" s="38">
        <f t="shared" si="3"/>
        <v>4599270137988.498</v>
      </c>
      <c r="S12" s="38">
        <f t="shared" si="3"/>
        <v>4542080911114.6865</v>
      </c>
      <c r="T12" s="38">
        <f t="shared" si="3"/>
        <v>4484272077682.7217</v>
      </c>
      <c r="U12" s="38">
        <f t="shared" si="3"/>
        <v>4426602251372.2402</v>
      </c>
      <c r="V12" s="38">
        <f t="shared" si="3"/>
        <v>4370758274191.8013</v>
      </c>
      <c r="W12" s="38">
        <f t="shared" si="3"/>
        <v>4312146023867.7632</v>
      </c>
    </row>
    <row r="13" spans="1:23" s="22" customFormat="1" ht="15.75">
      <c r="A13" s="15" t="s">
        <v>42</v>
      </c>
      <c r="B13" s="10" t="s">
        <v>31</v>
      </c>
      <c r="C13" s="20"/>
      <c r="D13" s="13">
        <f t="shared" ref="D13:W13" si="4">+D14+D15</f>
        <v>0</v>
      </c>
      <c r="E13" s="13">
        <f t="shared" si="4"/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</row>
    <row r="14" spans="1:23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5.75">
      <c r="A16" s="15" t="s">
        <v>44</v>
      </c>
      <c r="B16" s="10" t="s">
        <v>11</v>
      </c>
      <c r="C16" s="10"/>
      <c r="D16" s="13">
        <f t="shared" ref="D16:W16" si="5">+D17+D18</f>
        <v>5349101486417.3447</v>
      </c>
      <c r="E16" s="13">
        <f t="shared" si="5"/>
        <v>5347996460743.0508</v>
      </c>
      <c r="F16" s="13">
        <f t="shared" si="5"/>
        <v>5346891435068.7568</v>
      </c>
      <c r="G16" s="13">
        <f t="shared" si="5"/>
        <v>5345786409394.4619</v>
      </c>
      <c r="H16" s="13">
        <f t="shared" si="5"/>
        <v>5344681383720.168</v>
      </c>
      <c r="I16" s="13">
        <f t="shared" si="5"/>
        <v>5343576358045.874</v>
      </c>
      <c r="J16" s="13">
        <f t="shared" si="5"/>
        <v>5342471332371.5801</v>
      </c>
      <c r="K16" s="13">
        <f t="shared" si="5"/>
        <v>5341366306697.2852</v>
      </c>
      <c r="L16" s="13">
        <f t="shared" si="5"/>
        <v>5340261281022.9912</v>
      </c>
      <c r="M16" s="13">
        <f t="shared" si="5"/>
        <v>5339156255348.6973</v>
      </c>
      <c r="N16" s="13">
        <f t="shared" si="5"/>
        <v>5337643782133.2607</v>
      </c>
      <c r="O16" s="13">
        <f t="shared" si="5"/>
        <v>5336131308917.8242</v>
      </c>
      <c r="P16" s="13">
        <f t="shared" si="5"/>
        <v>5334618835702.3877</v>
      </c>
      <c r="Q16" s="13">
        <f t="shared" si="5"/>
        <v>5333106362486.9512</v>
      </c>
      <c r="R16" s="13">
        <f t="shared" si="5"/>
        <v>5331593889271.5146</v>
      </c>
      <c r="S16" s="13">
        <f t="shared" si="5"/>
        <v>5337050577433.4902</v>
      </c>
      <c r="T16" s="13">
        <f t="shared" si="5"/>
        <v>5342507265595.4639</v>
      </c>
      <c r="U16" s="13">
        <f t="shared" si="5"/>
        <v>5347963953757.4385</v>
      </c>
      <c r="V16" s="13">
        <f t="shared" si="5"/>
        <v>5353420641919.4121</v>
      </c>
      <c r="W16" s="13">
        <f t="shared" si="5"/>
        <v>5358877330081.3877</v>
      </c>
    </row>
    <row r="17" spans="1:23">
      <c r="A17" s="8" t="s">
        <v>45</v>
      </c>
      <c r="B17" s="2" t="s">
        <v>7</v>
      </c>
      <c r="C17" s="2"/>
      <c r="D17" s="14">
        <v>2020254248095.1189</v>
      </c>
      <c r="E17" s="14">
        <v>2020148889004.5916</v>
      </c>
      <c r="F17" s="14">
        <v>2020043529914.0642</v>
      </c>
      <c r="G17" s="14">
        <v>2019938170823.5364</v>
      </c>
      <c r="H17" s="14">
        <v>2019832811733.0085</v>
      </c>
      <c r="I17" s="14">
        <v>2019727452642.4812</v>
      </c>
      <c r="J17" s="14">
        <v>2019622093551.9539</v>
      </c>
      <c r="K17" s="14">
        <v>2019516734461.426</v>
      </c>
      <c r="L17" s="14">
        <v>2019411375370.8987</v>
      </c>
      <c r="M17" s="14">
        <v>2019306016280.3711</v>
      </c>
      <c r="N17" s="14">
        <v>2019533613586.2976</v>
      </c>
      <c r="O17" s="14">
        <v>2019761210892.2239</v>
      </c>
      <c r="P17" s="14">
        <v>2019988808198.1504</v>
      </c>
      <c r="Q17" s="14">
        <v>2020216405504.0769</v>
      </c>
      <c r="R17" s="14">
        <v>2020444002810.0034</v>
      </c>
      <c r="S17" s="14">
        <v>2025673543440.688</v>
      </c>
      <c r="T17" s="14">
        <v>2030903084071.3723</v>
      </c>
      <c r="U17" s="14">
        <v>2036132624702.0566</v>
      </c>
      <c r="V17" s="14">
        <v>2041362165332.7412</v>
      </c>
      <c r="W17" s="14">
        <v>2046591705963.4255</v>
      </c>
    </row>
    <row r="18" spans="1:23">
      <c r="A18" s="8" t="s">
        <v>46</v>
      </c>
      <c r="B18" s="2" t="s">
        <v>62</v>
      </c>
      <c r="C18" s="2"/>
      <c r="D18" s="14">
        <v>3328847238322.2256</v>
      </c>
      <c r="E18" s="14">
        <v>3327847571738.459</v>
      </c>
      <c r="F18" s="14">
        <v>3326847905154.6924</v>
      </c>
      <c r="G18" s="14">
        <v>3325848238570.9258</v>
      </c>
      <c r="H18" s="14">
        <v>3324848571987.1592</v>
      </c>
      <c r="I18" s="14">
        <v>3323848905403.3926</v>
      </c>
      <c r="J18" s="14">
        <v>3322849238819.626</v>
      </c>
      <c r="K18" s="14">
        <v>3321849572235.8589</v>
      </c>
      <c r="L18" s="14">
        <v>3320849905652.0928</v>
      </c>
      <c r="M18" s="14">
        <v>3319850239068.3262</v>
      </c>
      <c r="N18" s="14">
        <v>3318110168546.9629</v>
      </c>
      <c r="O18" s="14">
        <v>3316370098025.6001</v>
      </c>
      <c r="P18" s="14">
        <v>3314630027504.2373</v>
      </c>
      <c r="Q18" s="14">
        <v>3312889956982.8745</v>
      </c>
      <c r="R18" s="14">
        <v>3311149886461.5112</v>
      </c>
      <c r="S18" s="14">
        <v>3311377033992.8018</v>
      </c>
      <c r="T18" s="14">
        <v>3311604181524.0913</v>
      </c>
      <c r="U18" s="14">
        <v>3311831329055.3818</v>
      </c>
      <c r="V18" s="14">
        <v>3312058476586.6714</v>
      </c>
      <c r="W18" s="14">
        <v>3312285624117.9619</v>
      </c>
    </row>
    <row r="19" spans="1:23" ht="15.75">
      <c r="A19" s="15" t="s">
        <v>48</v>
      </c>
      <c r="B19" s="10" t="s">
        <v>12</v>
      </c>
      <c r="C19" s="10"/>
      <c r="D19" s="13">
        <f t="shared" ref="D19:W19" si="6">+D20+D21+D22</f>
        <v>5150441426057.0488</v>
      </c>
      <c r="E19" s="13">
        <f t="shared" si="6"/>
        <v>5098980636385.1328</v>
      </c>
      <c r="F19" s="13">
        <f t="shared" si="6"/>
        <v>5051746648162.2012</v>
      </c>
      <c r="G19" s="13">
        <f t="shared" si="6"/>
        <v>5007359215318.6475</v>
      </c>
      <c r="H19" s="13">
        <f t="shared" si="6"/>
        <v>4964038979292.8535</v>
      </c>
      <c r="I19" s="13">
        <f t="shared" si="6"/>
        <v>4922300812131.8711</v>
      </c>
      <c r="J19" s="13">
        <f t="shared" si="6"/>
        <v>4881315715600.8613</v>
      </c>
      <c r="K19" s="13">
        <f t="shared" si="6"/>
        <v>4840023701051.4805</v>
      </c>
      <c r="L19" s="13">
        <f t="shared" si="6"/>
        <v>4797671311209.9287</v>
      </c>
      <c r="M19" s="13">
        <f t="shared" si="6"/>
        <v>4754122162166.1348</v>
      </c>
      <c r="N19" s="13">
        <f t="shared" si="6"/>
        <v>4709207796950.916</v>
      </c>
      <c r="O19" s="13">
        <f t="shared" si="6"/>
        <v>4662186329272.082</v>
      </c>
      <c r="P19" s="13">
        <f t="shared" si="6"/>
        <v>4611213762729.0273</v>
      </c>
      <c r="Q19" s="13">
        <f t="shared" si="6"/>
        <v>4557272806268.1738</v>
      </c>
      <c r="R19" s="13">
        <f t="shared" si="6"/>
        <v>4501982840381.9648</v>
      </c>
      <c r="S19" s="13">
        <f t="shared" si="6"/>
        <v>4445651484455.4434</v>
      </c>
      <c r="T19" s="13">
        <f t="shared" si="6"/>
        <v>4388712535123.3955</v>
      </c>
      <c r="U19" s="13">
        <f t="shared" si="6"/>
        <v>4331913561981.4424</v>
      </c>
      <c r="V19" s="13">
        <f t="shared" si="6"/>
        <v>4276927407549.7461</v>
      </c>
      <c r="W19" s="13">
        <f t="shared" si="6"/>
        <v>4219197023855.4473</v>
      </c>
    </row>
    <row r="20" spans="1:23" s="16" customFormat="1">
      <c r="A20" s="8" t="s">
        <v>59</v>
      </c>
      <c r="B20" s="2" t="s">
        <v>13</v>
      </c>
      <c r="C20" s="2"/>
      <c r="D20" s="11">
        <v>1064902627197.6138</v>
      </c>
      <c r="E20" s="11">
        <v>1038273291463.9341</v>
      </c>
      <c r="F20" s="11">
        <v>1014732773182.8517</v>
      </c>
      <c r="G20" s="11">
        <v>993275336091.72131</v>
      </c>
      <c r="H20" s="11">
        <v>972359839633.34937</v>
      </c>
      <c r="I20" s="11">
        <v>951918540665.53162</v>
      </c>
      <c r="J20" s="11">
        <v>931206271703.11145</v>
      </c>
      <c r="K20" s="11">
        <v>910632874862.92505</v>
      </c>
      <c r="L20" s="11">
        <v>889260292669.15808</v>
      </c>
      <c r="M20" s="11">
        <v>866527613574.88867</v>
      </c>
      <c r="N20" s="11">
        <v>842295993096.82251</v>
      </c>
      <c r="O20" s="11">
        <v>816370408574.95935</v>
      </c>
      <c r="P20" s="11">
        <v>787505090836.66211</v>
      </c>
      <c r="Q20" s="11">
        <v>756136880568.37646</v>
      </c>
      <c r="R20" s="11">
        <v>723958451319.30005</v>
      </c>
      <c r="S20" s="11">
        <v>691225911158.87012</v>
      </c>
      <c r="T20" s="11">
        <v>657818665026.47363</v>
      </c>
      <c r="U20" s="11">
        <v>624696850625.03418</v>
      </c>
      <c r="V20" s="11">
        <v>591102229181.69629</v>
      </c>
      <c r="W20" s="11">
        <v>556787660141.89575</v>
      </c>
    </row>
    <row r="21" spans="1:23" s="16" customFormat="1">
      <c r="A21" s="8" t="s">
        <v>60</v>
      </c>
      <c r="B21" s="2" t="s">
        <v>14</v>
      </c>
      <c r="C21" s="2"/>
      <c r="D21" s="11">
        <v>1876979687325.4324</v>
      </c>
      <c r="E21" s="11">
        <v>1856476890511.9026</v>
      </c>
      <c r="F21" s="11">
        <v>1836700847469.5559</v>
      </c>
      <c r="G21" s="11">
        <v>1817254570140.7605</v>
      </c>
      <c r="H21" s="11">
        <v>1798211690336.5247</v>
      </c>
      <c r="I21" s="11">
        <v>1780202912747.7947</v>
      </c>
      <c r="J21" s="11">
        <v>1763068161164.7043</v>
      </c>
      <c r="K21" s="11">
        <v>1745341120896.4741</v>
      </c>
      <c r="L21" s="11">
        <v>1727578863463.1809</v>
      </c>
      <c r="M21" s="11">
        <v>1710050319943.4839</v>
      </c>
      <c r="N21" s="11">
        <v>1692624226358.5137</v>
      </c>
      <c r="O21" s="11">
        <v>1674778728353.2551</v>
      </c>
      <c r="P21" s="11">
        <v>1656187266760.7654</v>
      </c>
      <c r="Q21" s="11">
        <v>1637157191385.2258</v>
      </c>
      <c r="R21" s="11">
        <v>1617915813019.3118</v>
      </c>
      <c r="S21" s="11">
        <v>1598210208386.666</v>
      </c>
      <c r="T21" s="11">
        <v>1578632666172.4287</v>
      </c>
      <c r="U21" s="11">
        <v>1559127760805.9829</v>
      </c>
      <c r="V21" s="11">
        <v>1542002608011.5525</v>
      </c>
      <c r="W21" s="11">
        <v>1523041646090.1387</v>
      </c>
    </row>
    <row r="22" spans="1:23" s="16" customFormat="1">
      <c r="A22" s="8" t="s">
        <v>61</v>
      </c>
      <c r="B22" s="2" t="s">
        <v>15</v>
      </c>
      <c r="C22" s="2"/>
      <c r="D22" s="11">
        <v>2208559111534.0029</v>
      </c>
      <c r="E22" s="11">
        <v>2204230454409.2954</v>
      </c>
      <c r="F22" s="11">
        <v>2200313027509.7939</v>
      </c>
      <c r="G22" s="11">
        <v>2196829309086.1653</v>
      </c>
      <c r="H22" s="11">
        <v>2193467449322.9795</v>
      </c>
      <c r="I22" s="11">
        <v>2190179358718.5447</v>
      </c>
      <c r="J22" s="11">
        <v>2187041282733.0457</v>
      </c>
      <c r="K22" s="11">
        <v>2184049705292.0811</v>
      </c>
      <c r="L22" s="11">
        <v>2180832155077.5901</v>
      </c>
      <c r="M22" s="11">
        <v>2177544228647.7627</v>
      </c>
      <c r="N22" s="11">
        <v>2174287577495.5803</v>
      </c>
      <c r="O22" s="11">
        <v>2171037192343.8679</v>
      </c>
      <c r="P22" s="11">
        <v>2167521405131.5991</v>
      </c>
      <c r="Q22" s="11">
        <v>2163978734314.5713</v>
      </c>
      <c r="R22" s="11">
        <v>2160108576043.3525</v>
      </c>
      <c r="S22" s="11">
        <v>2156215364909.9077</v>
      </c>
      <c r="T22" s="11">
        <v>2152261203924.4929</v>
      </c>
      <c r="U22" s="11">
        <v>2148088950550.4255</v>
      </c>
      <c r="V22" s="11">
        <v>2143822570356.4973</v>
      </c>
      <c r="W22" s="11">
        <v>2139367717623.4126</v>
      </c>
    </row>
    <row r="23" spans="1:23" ht="15.75">
      <c r="A23" s="17" t="s">
        <v>50</v>
      </c>
      <c r="B23" s="10" t="s">
        <v>16</v>
      </c>
      <c r="C23" s="10"/>
      <c r="D23" s="13">
        <f t="shared" ref="D23:W23" si="7">+D24+D25+D26+D27+D28+D29+D30+D31+D32+D33</f>
        <v>107665998408.97299</v>
      </c>
      <c r="E23" s="13">
        <f t="shared" si="7"/>
        <v>106919263419.44589</v>
      </c>
      <c r="F23" s="13">
        <f t="shared" si="7"/>
        <v>106218147964.39384</v>
      </c>
      <c r="G23" s="13">
        <f t="shared" si="7"/>
        <v>105547559467.42528</v>
      </c>
      <c r="H23" s="13">
        <f t="shared" si="7"/>
        <v>104869052698.51347</v>
      </c>
      <c r="I23" s="13">
        <f t="shared" si="7"/>
        <v>104212315708.24979</v>
      </c>
      <c r="J23" s="13">
        <f t="shared" si="7"/>
        <v>103553463522.74986</v>
      </c>
      <c r="K23" s="13">
        <f t="shared" si="7"/>
        <v>102894924271.93872</v>
      </c>
      <c r="L23" s="13">
        <f t="shared" si="7"/>
        <v>102171575430.37343</v>
      </c>
      <c r="M23" s="13">
        <f t="shared" si="7"/>
        <v>101414083707.87257</v>
      </c>
      <c r="N23" s="13">
        <f t="shared" si="7"/>
        <v>100652791909.1039</v>
      </c>
      <c r="O23" s="13">
        <f t="shared" si="7"/>
        <v>99845093754.796631</v>
      </c>
      <c r="P23" s="13">
        <f t="shared" si="7"/>
        <v>98998624266.478149</v>
      </c>
      <c r="Q23" s="13">
        <f t="shared" si="7"/>
        <v>98124375920.979599</v>
      </c>
      <c r="R23" s="13">
        <f t="shared" si="7"/>
        <v>97287297606.533463</v>
      </c>
      <c r="S23" s="13">
        <f t="shared" si="7"/>
        <v>96429426659.24353</v>
      </c>
      <c r="T23" s="13">
        <f t="shared" si="7"/>
        <v>95559542559.326035</v>
      </c>
      <c r="U23" s="13">
        <f t="shared" si="7"/>
        <v>94688689390.79808</v>
      </c>
      <c r="V23" s="13">
        <f t="shared" si="7"/>
        <v>93830866642.055298</v>
      </c>
      <c r="W23" s="13">
        <f t="shared" si="7"/>
        <v>92949000012.315979</v>
      </c>
    </row>
    <row r="24" spans="1:23" s="16" customFormat="1" ht="15.75">
      <c r="A24" s="8" t="s">
        <v>49</v>
      </c>
      <c r="B24" s="18" t="s">
        <v>17</v>
      </c>
      <c r="C24" s="18"/>
      <c r="D24" s="11">
        <v>552105983.99273372</v>
      </c>
      <c r="E24" s="11">
        <v>543494538.04390156</v>
      </c>
      <c r="F24" s="11">
        <v>535481265.92899895</v>
      </c>
      <c r="G24" s="11">
        <v>528647412.0338248</v>
      </c>
      <c r="H24" s="11">
        <v>521676241.50381786</v>
      </c>
      <c r="I24" s="11">
        <v>514287477.91993576</v>
      </c>
      <c r="J24" s="11">
        <v>506785851.3485198</v>
      </c>
      <c r="K24" s="11">
        <v>499088595.59871179</v>
      </c>
      <c r="L24" s="11">
        <v>490599417.88637471</v>
      </c>
      <c r="M24" s="11">
        <v>481026755.49371272</v>
      </c>
      <c r="N24" s="11">
        <v>471988311.24204421</v>
      </c>
      <c r="O24" s="11">
        <v>463362381.20981193</v>
      </c>
      <c r="P24" s="11">
        <v>453126084.45045096</v>
      </c>
      <c r="Q24" s="11">
        <v>441806679.22072357</v>
      </c>
      <c r="R24" s="11">
        <v>429750466.78737938</v>
      </c>
      <c r="S24" s="11">
        <v>417713252.95693678</v>
      </c>
      <c r="T24" s="11">
        <v>406325565.61975139</v>
      </c>
      <c r="U24" s="11">
        <v>395650608.04884225</v>
      </c>
      <c r="V24" s="11">
        <v>385681044.15001953</v>
      </c>
      <c r="W24" s="11">
        <v>376209958.44613802</v>
      </c>
    </row>
    <row r="25" spans="1:23" s="16" customFormat="1" ht="15.75">
      <c r="A25" s="8" t="s">
        <v>51</v>
      </c>
      <c r="B25" s="18" t="s">
        <v>18</v>
      </c>
      <c r="C25" s="18"/>
      <c r="D25" s="11">
        <v>8749937217.0781536</v>
      </c>
      <c r="E25" s="11">
        <v>8606794814.4430351</v>
      </c>
      <c r="F25" s="11">
        <v>8481755715.6705942</v>
      </c>
      <c r="G25" s="11">
        <v>8361074040.0371923</v>
      </c>
      <c r="H25" s="11">
        <v>8250370231.8815918</v>
      </c>
      <c r="I25" s="11">
        <v>8140276883.9725246</v>
      </c>
      <c r="J25" s="11">
        <v>8033972599.6626205</v>
      </c>
      <c r="K25" s="11">
        <v>7922405727.0205441</v>
      </c>
      <c r="L25" s="11">
        <v>7809786336.7120314</v>
      </c>
      <c r="M25" s="11">
        <v>7698219464.0699549</v>
      </c>
      <c r="N25" s="11">
        <v>7584547556.0950079</v>
      </c>
      <c r="O25" s="11">
        <v>7445173166.7057276</v>
      </c>
      <c r="P25" s="11">
        <v>7308345870.0692167</v>
      </c>
      <c r="Q25" s="11">
        <v>7175728644.0984459</v>
      </c>
      <c r="R25" s="11">
        <v>7041006382.7948065</v>
      </c>
      <c r="S25" s="11">
        <v>6898916497.8261232</v>
      </c>
      <c r="T25" s="11">
        <v>6753669059.8581371</v>
      </c>
      <c r="U25" s="11">
        <v>6605264068.8908453</v>
      </c>
      <c r="V25" s="11">
        <v>6463026831.4488621</v>
      </c>
      <c r="W25" s="11">
        <v>6315105998.6081305</v>
      </c>
    </row>
    <row r="26" spans="1:23" s="16" customFormat="1" ht="15.75">
      <c r="A26" s="8" t="s">
        <v>52</v>
      </c>
      <c r="B26" s="18" t="s">
        <v>19</v>
      </c>
      <c r="C26" s="18"/>
      <c r="D26" s="11">
        <v>7796403133.9445019</v>
      </c>
      <c r="E26" s="11">
        <v>7663649606.822753</v>
      </c>
      <c r="F26" s="11">
        <v>7521348199.6309566</v>
      </c>
      <c r="G26" s="11">
        <v>7386327852.8171244</v>
      </c>
      <c r="H26" s="11">
        <v>7260169517.6858797</v>
      </c>
      <c r="I26" s="11">
        <v>7141888306.9700499</v>
      </c>
      <c r="J26" s="11">
        <v>7019579716.5574875</v>
      </c>
      <c r="K26" s="11">
        <v>6907268027.9650383</v>
      </c>
      <c r="L26" s="11">
        <v>6783051835.2604465</v>
      </c>
      <c r="M26" s="11">
        <v>6642424144.3062515</v>
      </c>
      <c r="N26" s="11">
        <v>6491788696.0610647</v>
      </c>
      <c r="O26" s="11">
        <v>6325608213.5147514</v>
      </c>
      <c r="P26" s="11">
        <v>6157774738.8116074</v>
      </c>
      <c r="Q26" s="11">
        <v>5990702133.9311008</v>
      </c>
      <c r="R26" s="11">
        <v>5829660236.5553026</v>
      </c>
      <c r="S26" s="11">
        <v>5672413806.5437841</v>
      </c>
      <c r="T26" s="11">
        <v>5517563475.0139284</v>
      </c>
      <c r="U26" s="11">
        <v>5335499464.847209</v>
      </c>
      <c r="V26" s="11">
        <v>5132960062.8775597</v>
      </c>
      <c r="W26" s="11">
        <v>4934304945.7612123</v>
      </c>
    </row>
    <row r="27" spans="1:23" s="16" customFormat="1" ht="15.75">
      <c r="A27" s="8" t="s">
        <v>52</v>
      </c>
      <c r="B27" s="18" t="s">
        <v>20</v>
      </c>
      <c r="C27" s="18"/>
      <c r="D27" s="11">
        <v>75410744651.23735</v>
      </c>
      <c r="E27" s="11">
        <v>75178364413.433899</v>
      </c>
      <c r="F27" s="11">
        <v>74962966897.029007</v>
      </c>
      <c r="G27" s="11">
        <v>74755494650.610107</v>
      </c>
      <c r="H27" s="11">
        <v>74533870136.35907</v>
      </c>
      <c r="I27" s="11">
        <v>74329794434.219879</v>
      </c>
      <c r="J27" s="11">
        <v>74129207832.192017</v>
      </c>
      <c r="K27" s="11">
        <v>73923716903.269592</v>
      </c>
      <c r="L27" s="11">
        <v>73691053620.109512</v>
      </c>
      <c r="M27" s="11">
        <v>73444521114.473953</v>
      </c>
      <c r="N27" s="11">
        <v>73210159559.174011</v>
      </c>
      <c r="O27" s="11">
        <v>72966841599.653839</v>
      </c>
      <c r="P27" s="11">
        <v>72704728579.316528</v>
      </c>
      <c r="Q27" s="11">
        <v>72429891538.016724</v>
      </c>
      <c r="R27" s="11">
        <v>72160715403.849762</v>
      </c>
      <c r="S27" s="11">
        <v>71872009140.074478</v>
      </c>
      <c r="T27" s="11">
        <v>71574811515.59993</v>
      </c>
      <c r="U27" s="11">
        <v>71292049204.314133</v>
      </c>
      <c r="V27" s="11">
        <v>71031647476.203079</v>
      </c>
      <c r="W27" s="11">
        <v>70761339160.609543</v>
      </c>
    </row>
    <row r="28" spans="1:23" s="16" customFormat="1" ht="15.75">
      <c r="A28" s="8" t="s">
        <v>53</v>
      </c>
      <c r="B28" s="18" t="s">
        <v>21</v>
      </c>
      <c r="C28" s="18"/>
      <c r="D28" s="11">
        <v>584210944.54348147</v>
      </c>
      <c r="E28" s="11">
        <v>581629170.5360204</v>
      </c>
      <c r="F28" s="11">
        <v>578993980.51461184</v>
      </c>
      <c r="G28" s="11">
        <v>577510202.34940434</v>
      </c>
      <c r="H28" s="11">
        <v>576156996.66273522</v>
      </c>
      <c r="I28" s="11">
        <v>574791920.75074422</v>
      </c>
      <c r="J28" s="11">
        <v>573842302.72501147</v>
      </c>
      <c r="K28" s="11">
        <v>573070738.07910347</v>
      </c>
      <c r="L28" s="11">
        <v>572239822.30658734</v>
      </c>
      <c r="M28" s="11">
        <v>571408906.53407121</v>
      </c>
      <c r="N28" s="11">
        <v>570577990.76155484</v>
      </c>
      <c r="O28" s="11">
        <v>569450319.3559972</v>
      </c>
      <c r="P28" s="11">
        <v>568025892.31739795</v>
      </c>
      <c r="Q28" s="11">
        <v>566648946.18008542</v>
      </c>
      <c r="R28" s="11">
        <v>564488565.17154336</v>
      </c>
      <c r="S28" s="11">
        <v>562470626.8668611</v>
      </c>
      <c r="T28" s="11">
        <v>559621772.78966272</v>
      </c>
      <c r="U28" s="11">
        <v>556060705.19316471</v>
      </c>
      <c r="V28" s="11">
        <v>551787424.07736707</v>
      </c>
      <c r="W28" s="11">
        <v>546030364.79636192</v>
      </c>
    </row>
    <row r="29" spans="1:23" s="16" customFormat="1" ht="15.75">
      <c r="A29" s="8" t="s">
        <v>54</v>
      </c>
      <c r="B29" s="18" t="s">
        <v>22</v>
      </c>
      <c r="C29" s="18"/>
      <c r="D29" s="11">
        <v>8261012311.2662525</v>
      </c>
      <c r="E29" s="11">
        <v>8098265572.2283592</v>
      </c>
      <c r="F29" s="11">
        <v>7939395565.4141626</v>
      </c>
      <c r="G29" s="11">
        <v>7778245127.880146</v>
      </c>
      <c r="H29" s="11">
        <v>7607972967.4668427</v>
      </c>
      <c r="I29" s="11">
        <v>7431619658.4673519</v>
      </c>
      <c r="J29" s="11">
        <v>7252985918.7480402</v>
      </c>
      <c r="K29" s="11">
        <v>7074352179.0287275</v>
      </c>
      <c r="L29" s="11">
        <v>6875346591.545681</v>
      </c>
      <c r="M29" s="11">
        <v>6673148401.0548859</v>
      </c>
      <c r="N29" s="11">
        <v>6465781234.2658281</v>
      </c>
      <c r="O29" s="11">
        <v>6262594857.129777</v>
      </c>
      <c r="P29" s="11">
        <v>6041393077.3071394</v>
      </c>
      <c r="Q29" s="11">
        <v>5801947851.7259331</v>
      </c>
      <c r="R29" s="11">
        <v>5591236053.2144718</v>
      </c>
      <c r="S29" s="11">
        <v>5380676283.4176664</v>
      </c>
      <c r="T29" s="11">
        <v>5167988111.6156931</v>
      </c>
      <c r="U29" s="11">
        <v>4965181806.2662783</v>
      </c>
      <c r="V29" s="11">
        <v>4766100204.4259043</v>
      </c>
      <c r="W29" s="11">
        <v>4560861439.6420145</v>
      </c>
    </row>
    <row r="30" spans="1:23" s="16" customFormat="1" ht="15.75">
      <c r="A30" s="8" t="s">
        <v>55</v>
      </c>
      <c r="B30" s="18" t="s">
        <v>23</v>
      </c>
      <c r="C30" s="18"/>
      <c r="D30" s="11">
        <v>6074633078.2318249</v>
      </c>
      <c r="E30" s="11">
        <v>6017928614.365139</v>
      </c>
      <c r="F30" s="11">
        <v>5975804428.8095598</v>
      </c>
      <c r="G30" s="11">
        <v>5943256374.947052</v>
      </c>
      <c r="H30" s="11">
        <v>5906459747.0421495</v>
      </c>
      <c r="I30" s="11">
        <v>5871907112.8769264</v>
      </c>
      <c r="J30" s="11">
        <v>5833195177.4763126</v>
      </c>
      <c r="K30" s="11">
        <v>5794726713.3675261</v>
      </c>
      <c r="L30" s="11">
        <v>5751875766.0058403</v>
      </c>
      <c r="M30" s="11">
        <v>5709105975.7414303</v>
      </c>
      <c r="N30" s="11">
        <v>5666547193.9299374</v>
      </c>
      <c r="O30" s="11">
        <v>5622872502.030901</v>
      </c>
      <c r="P30" s="11">
        <v>5577941498.2660322</v>
      </c>
      <c r="Q30" s="11">
        <v>5531903917.4798079</v>
      </c>
      <c r="R30" s="11">
        <v>5485979550.8442831</v>
      </c>
      <c r="S30" s="11">
        <v>5442102777.7730293</v>
      </c>
      <c r="T30" s="11">
        <v>5397724048.0551233</v>
      </c>
      <c r="U30" s="11">
        <v>5357915680.2703123</v>
      </c>
      <c r="V30" s="11">
        <v>5319212672.1503983</v>
      </c>
      <c r="W30" s="11">
        <v>5275211322.9348269</v>
      </c>
    </row>
    <row r="31" spans="1:23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</row>
    <row r="32" spans="1:23" s="16" customFormat="1" ht="15.75">
      <c r="A32" s="8" t="s">
        <v>57</v>
      </c>
      <c r="B32" s="18" t="s">
        <v>25</v>
      </c>
      <c r="C32" s="18"/>
      <c r="D32" s="11">
        <v>236951088.67867762</v>
      </c>
      <c r="E32" s="11">
        <v>229136689.57276332</v>
      </c>
      <c r="F32" s="11">
        <v>222401911.39595562</v>
      </c>
      <c r="G32" s="11">
        <v>217003806.75042272</v>
      </c>
      <c r="H32" s="11">
        <v>212376859.91139451</v>
      </c>
      <c r="I32" s="11">
        <v>207749913.0723663</v>
      </c>
      <c r="J32" s="11">
        <v>203894124.03984278</v>
      </c>
      <c r="K32" s="11">
        <v>200295387.60948753</v>
      </c>
      <c r="L32" s="11">
        <v>197622040.54693791</v>
      </c>
      <c r="M32" s="11">
        <v>194228946.1983172</v>
      </c>
      <c r="N32" s="11">
        <v>191401367.57446665</v>
      </c>
      <c r="O32" s="11">
        <v>189190715.19581982</v>
      </c>
      <c r="P32" s="11">
        <v>187288525.9397749</v>
      </c>
      <c r="Q32" s="11">
        <v>185746210.32676554</v>
      </c>
      <c r="R32" s="11">
        <v>184460947.31592435</v>
      </c>
      <c r="S32" s="11">
        <v>183124273.78464952</v>
      </c>
      <c r="T32" s="11">
        <v>181839010.77380836</v>
      </c>
      <c r="U32" s="11">
        <v>181067852.96730366</v>
      </c>
      <c r="V32" s="11">
        <v>180450926.7220999</v>
      </c>
      <c r="W32" s="11">
        <v>179936821.51776344</v>
      </c>
    </row>
    <row r="33" spans="1:23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</row>
    <row r="34" spans="1:23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5.75">
      <c r="A35" s="25">
        <v>4</v>
      </c>
      <c r="B35" s="9" t="s">
        <v>8</v>
      </c>
      <c r="C35" s="10"/>
      <c r="D35" s="11">
        <v>711343670036.56921</v>
      </c>
      <c r="E35" s="11">
        <v>649456768837.40381</v>
      </c>
      <c r="F35" s="11">
        <v>566975772854.53552</v>
      </c>
      <c r="G35" s="11">
        <v>543729760979.01581</v>
      </c>
      <c r="H35" s="11">
        <v>524113276710.13733</v>
      </c>
      <c r="I35" s="11">
        <v>505204508815.59692</v>
      </c>
      <c r="J35" s="11">
        <v>512182060157.97357</v>
      </c>
      <c r="K35" s="11">
        <v>484806654857.56</v>
      </c>
      <c r="L35" s="11">
        <v>515597218956.91193</v>
      </c>
      <c r="M35" s="11">
        <v>567392347908.00989</v>
      </c>
      <c r="N35" s="11">
        <v>596278971664.63696</v>
      </c>
      <c r="O35" s="11">
        <v>624565144717.87634</v>
      </c>
      <c r="P35" s="11">
        <v>670132507876.33374</v>
      </c>
      <c r="Q35" s="11">
        <v>718220876165.28198</v>
      </c>
      <c r="R35" s="11">
        <v>764015982496.63184</v>
      </c>
      <c r="S35" s="11">
        <v>826309505891.68774</v>
      </c>
      <c r="T35" s="11">
        <v>896835684994.75574</v>
      </c>
      <c r="U35" s="11">
        <v>943901205003.27234</v>
      </c>
      <c r="V35" s="11">
        <v>870143896486.32556</v>
      </c>
      <c r="W35" s="11">
        <v>905247925721.7865</v>
      </c>
    </row>
    <row r="36" spans="1:23" ht="15.75">
      <c r="A36" s="25">
        <v>5</v>
      </c>
      <c r="B36" s="9" t="s">
        <v>9</v>
      </c>
      <c r="C36" s="10"/>
      <c r="D36" s="11">
        <v>148673813.00000006</v>
      </c>
      <c r="E36" s="11">
        <v>148897737</v>
      </c>
      <c r="F36" s="11">
        <v>148945558.99999997</v>
      </c>
      <c r="G36" s="11">
        <v>148866313.99999997</v>
      </c>
      <c r="H36" s="11">
        <v>148698582</v>
      </c>
      <c r="I36" s="11">
        <v>148456965</v>
      </c>
      <c r="J36" s="11">
        <v>148139273.99999997</v>
      </c>
      <c r="K36" s="11">
        <v>147749214</v>
      </c>
      <c r="L36" s="11">
        <v>147286724.99999997</v>
      </c>
      <c r="M36" s="11">
        <v>146757516.99999997</v>
      </c>
      <c r="N36" s="11">
        <v>146161742</v>
      </c>
      <c r="O36" s="11">
        <v>145519640.99999997</v>
      </c>
      <c r="P36" s="11">
        <v>144880469</v>
      </c>
      <c r="Q36" s="11">
        <v>144306982</v>
      </c>
      <c r="R36" s="11">
        <v>143843159</v>
      </c>
      <c r="S36" s="11">
        <v>143510059</v>
      </c>
      <c r="T36" s="11">
        <v>143294533</v>
      </c>
      <c r="U36" s="11">
        <v>143163099.99999997</v>
      </c>
      <c r="V36" s="11">
        <v>143064078</v>
      </c>
      <c r="W36" s="11">
        <v>142958164</v>
      </c>
    </row>
    <row r="37" spans="1:23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>
      <c r="B38" s="1" t="s">
        <v>35</v>
      </c>
      <c r="C38" s="1"/>
      <c r="D38" s="33">
        <v>1991</v>
      </c>
      <c r="E38" s="33">
        <v>1992</v>
      </c>
      <c r="F38" s="33">
        <v>1993</v>
      </c>
      <c r="G38" s="33">
        <v>1994</v>
      </c>
      <c r="H38" s="33">
        <v>1995</v>
      </c>
      <c r="I38" s="33">
        <v>1996</v>
      </c>
      <c r="J38" s="33">
        <v>1997</v>
      </c>
      <c r="K38" s="33">
        <v>1998</v>
      </c>
      <c r="L38" s="33">
        <v>1999</v>
      </c>
      <c r="M38" s="33">
        <v>2000</v>
      </c>
      <c r="N38" s="33">
        <v>2001</v>
      </c>
      <c r="O38" s="33">
        <v>2002</v>
      </c>
      <c r="P38" s="33">
        <v>2003</v>
      </c>
      <c r="Q38" s="33">
        <v>2004</v>
      </c>
      <c r="R38" s="33">
        <v>2005</v>
      </c>
      <c r="S38" s="33">
        <v>2006</v>
      </c>
      <c r="T38" s="33">
        <v>2007</v>
      </c>
      <c r="U38" s="33">
        <v>2008</v>
      </c>
      <c r="V38" s="33">
        <v>2009</v>
      </c>
      <c r="W38" s="33">
        <v>2010</v>
      </c>
    </row>
    <row r="39" spans="1:23" ht="16.5">
      <c r="B39" s="23" t="s">
        <v>28</v>
      </c>
      <c r="C39" s="7"/>
      <c r="D39" s="11">
        <f t="shared" ref="D39:W39" si="8">+D7/D36</f>
        <v>132449.98971150324</v>
      </c>
      <c r="E39" s="11">
        <f t="shared" si="8"/>
        <v>132480.34970214989</v>
      </c>
      <c r="F39" s="11">
        <f t="shared" si="8"/>
        <v>132116.665460877</v>
      </c>
      <c r="G39" s="11">
        <f t="shared" si="8"/>
        <v>131459.37318312484</v>
      </c>
      <c r="H39" s="11">
        <f t="shared" si="8"/>
        <v>131476.65999653679</v>
      </c>
      <c r="I39" s="11">
        <f t="shared" si="8"/>
        <v>131560.14040030513</v>
      </c>
      <c r="J39" s="11">
        <f t="shared" si="8"/>
        <v>130313.79710589629</v>
      </c>
      <c r="K39" s="11">
        <f t="shared" si="8"/>
        <v>130358.18017155553</v>
      </c>
      <c r="L39" s="11">
        <f t="shared" si="8"/>
        <v>132262.55229198863</v>
      </c>
      <c r="M39" s="11">
        <f t="shared" si="8"/>
        <v>133116.07967229077</v>
      </c>
      <c r="N39" s="11">
        <f t="shared" si="8"/>
        <v>133095.3236448656</v>
      </c>
      <c r="O39" s="11">
        <f t="shared" si="8"/>
        <v>133681.81948077967</v>
      </c>
      <c r="P39" s="11">
        <f t="shared" si="8"/>
        <v>134095.0355202824</v>
      </c>
      <c r="Q39" s="11">
        <f t="shared" si="8"/>
        <v>134866.73379083697</v>
      </c>
      <c r="R39" s="11">
        <f t="shared" si="8"/>
        <v>135470.33748827895</v>
      </c>
      <c r="S39" s="11">
        <f t="shared" si="8"/>
        <v>135993.25047400166</v>
      </c>
      <c r="T39" s="11">
        <f t="shared" si="8"/>
        <v>136674.59733602329</v>
      </c>
      <c r="U39" s="11">
        <f t="shared" si="8"/>
        <v>137033.61950405149</v>
      </c>
      <c r="V39" s="11">
        <f t="shared" si="8"/>
        <v>137045.0850820161</v>
      </c>
      <c r="W39" s="11">
        <f t="shared" si="8"/>
        <v>136156.3829126273</v>
      </c>
    </row>
    <row r="40" spans="1:23" ht="15.75">
      <c r="B40" s="20" t="s">
        <v>5</v>
      </c>
      <c r="C40" s="7"/>
      <c r="D40" s="11">
        <f t="shared" ref="D40:W40" si="9">+D8/D36</f>
        <v>22972.907184731299</v>
      </c>
      <c r="E40" s="11">
        <f t="shared" si="9"/>
        <v>23427.324039619216</v>
      </c>
      <c r="F40" s="11">
        <f t="shared" si="9"/>
        <v>23526.29784748489</v>
      </c>
      <c r="G40" s="11">
        <f t="shared" si="9"/>
        <v>23369.712474266544</v>
      </c>
      <c r="H40" s="11">
        <f t="shared" si="9"/>
        <v>23171.132257863414</v>
      </c>
      <c r="I40" s="11">
        <f t="shared" si="9"/>
        <v>22844.409184124001</v>
      </c>
      <c r="J40" s="11">
        <f t="shared" si="9"/>
        <v>22494.478597542209</v>
      </c>
      <c r="K40" s="11">
        <f t="shared" si="9"/>
        <v>22105.444853634261</v>
      </c>
      <c r="L40" s="11">
        <f t="shared" si="9"/>
        <v>21774.750510397542</v>
      </c>
      <c r="M40" s="11">
        <f t="shared" si="9"/>
        <v>21553.710204055049</v>
      </c>
      <c r="N40" s="11">
        <f t="shared" si="9"/>
        <v>21412.517600023719</v>
      </c>
      <c r="O40" s="11">
        <f t="shared" si="9"/>
        <v>21304.180193548276</v>
      </c>
      <c r="P40" s="11">
        <f t="shared" si="9"/>
        <v>21294.756284325587</v>
      </c>
      <c r="Q40" s="11">
        <f t="shared" si="9"/>
        <v>21375.179295974805</v>
      </c>
      <c r="R40" s="11">
        <f t="shared" si="9"/>
        <v>21531.083876352568</v>
      </c>
      <c r="S40" s="11">
        <f t="shared" si="9"/>
        <v>21835.565750725244</v>
      </c>
      <c r="T40" s="11">
        <f t="shared" si="9"/>
        <v>22347.939933416528</v>
      </c>
      <c r="U40" s="11">
        <f t="shared" si="9"/>
        <v>22974.162083075029</v>
      </c>
      <c r="V40" s="11">
        <f t="shared" si="9"/>
        <v>23355.325035253751</v>
      </c>
      <c r="W40" s="11">
        <f t="shared" si="9"/>
        <v>23802.566413306253</v>
      </c>
    </row>
    <row r="41" spans="1:23" ht="15.75">
      <c r="B41" s="20" t="s">
        <v>38</v>
      </c>
      <c r="C41" s="7"/>
      <c r="D41" s="37">
        <f t="shared" ref="D41:W41" si="10">+D9/D36</f>
        <v>38131.573207767913</v>
      </c>
      <c r="E41" s="37">
        <f t="shared" si="10"/>
        <v>38172.859360556387</v>
      </c>
      <c r="F41" s="37">
        <f t="shared" si="10"/>
        <v>38062.207514336355</v>
      </c>
      <c r="G41" s="37">
        <f t="shared" si="10"/>
        <v>37834.054163911285</v>
      </c>
      <c r="H41" s="37">
        <f t="shared" si="10"/>
        <v>38273.996330313763</v>
      </c>
      <c r="I41" s="37">
        <f t="shared" si="10"/>
        <v>38863.235673880394</v>
      </c>
      <c r="J41" s="37">
        <f t="shared" si="10"/>
        <v>38105.594168816722</v>
      </c>
      <c r="K41" s="37">
        <f t="shared" si="10"/>
        <v>38646.375638602061</v>
      </c>
      <c r="L41" s="37">
        <f t="shared" si="10"/>
        <v>40962.838363039322</v>
      </c>
      <c r="M41" s="37">
        <f t="shared" si="10"/>
        <v>42096.132169994235</v>
      </c>
      <c r="N41" s="37">
        <f t="shared" si="10"/>
        <v>42256.26369429109</v>
      </c>
      <c r="O41" s="37">
        <f t="shared" si="10"/>
        <v>42983.826448284737</v>
      </c>
      <c r="P41" s="37">
        <f t="shared" si="10"/>
        <v>43468.427316717833</v>
      </c>
      <c r="Q41" s="37">
        <f t="shared" si="10"/>
        <v>44274.504798153066</v>
      </c>
      <c r="R41" s="37">
        <f t="shared" si="10"/>
        <v>44899.724055571081</v>
      </c>
      <c r="S41" s="37">
        <f t="shared" si="10"/>
        <v>45318.388318637815</v>
      </c>
      <c r="T41" s="37">
        <f t="shared" si="10"/>
        <v>45749.167825400153</v>
      </c>
      <c r="U41" s="37">
        <f t="shared" si="10"/>
        <v>45783.720131621274</v>
      </c>
      <c r="V41" s="37">
        <f t="shared" si="10"/>
        <v>45718.966455157824</v>
      </c>
      <c r="W41" s="37">
        <f t="shared" si="10"/>
        <v>44704.49110682965</v>
      </c>
    </row>
    <row r="42" spans="1:23" ht="15.75">
      <c r="B42" s="20" t="s">
        <v>10</v>
      </c>
      <c r="C42" s="9"/>
      <c r="D42" s="11">
        <f t="shared" ref="D42:W42" si="11">+D10/D36</f>
        <v>71345.509319004035</v>
      </c>
      <c r="E42" s="11">
        <f t="shared" si="11"/>
        <v>70880.166301974285</v>
      </c>
      <c r="F42" s="11">
        <f t="shared" si="11"/>
        <v>70528.160099055749</v>
      </c>
      <c r="G42" s="11">
        <f t="shared" si="11"/>
        <v>70255.606544947019</v>
      </c>
      <c r="H42" s="11">
        <f t="shared" si="11"/>
        <v>70031.531408359602</v>
      </c>
      <c r="I42" s="11">
        <f t="shared" si="11"/>
        <v>69852.495542300734</v>
      </c>
      <c r="J42" s="11">
        <f t="shared" si="11"/>
        <v>69713.724339537352</v>
      </c>
      <c r="K42" s="11">
        <f t="shared" si="11"/>
        <v>69606.359679319212</v>
      </c>
      <c r="L42" s="11">
        <f t="shared" si="11"/>
        <v>69524.963418551779</v>
      </c>
      <c r="M42" s="11">
        <f t="shared" si="11"/>
        <v>69466.237298241467</v>
      </c>
      <c r="N42" s="11">
        <f t="shared" si="11"/>
        <v>69426.542350550793</v>
      </c>
      <c r="O42" s="11">
        <f t="shared" si="11"/>
        <v>69393.812838946629</v>
      </c>
      <c r="P42" s="11">
        <f t="shared" si="11"/>
        <v>69331.851919238979</v>
      </c>
      <c r="Q42" s="11">
        <f t="shared" si="11"/>
        <v>69217.049696709102</v>
      </c>
      <c r="R42" s="11">
        <f t="shared" si="11"/>
        <v>69039.529556355294</v>
      </c>
      <c r="S42" s="11">
        <f t="shared" si="11"/>
        <v>68839.296404638633</v>
      </c>
      <c r="T42" s="11">
        <f t="shared" si="11"/>
        <v>68577.489577206594</v>
      </c>
      <c r="U42" s="11">
        <f t="shared" si="11"/>
        <v>68275.737289355166</v>
      </c>
      <c r="V42" s="11">
        <f t="shared" si="11"/>
        <v>67970.793591604539</v>
      </c>
      <c r="W42" s="11">
        <f t="shared" si="11"/>
        <v>67649.325392491417</v>
      </c>
    </row>
    <row r="43" spans="1:23" ht="15.75">
      <c r="B43" s="26" t="s">
        <v>32</v>
      </c>
      <c r="C43" s="9"/>
      <c r="D43" s="11">
        <f t="shared" ref="D43:W43" si="12">+D11/D36</f>
        <v>35978.773789956824</v>
      </c>
      <c r="E43" s="11">
        <f t="shared" si="12"/>
        <v>35917.244737863613</v>
      </c>
      <c r="F43" s="11">
        <f t="shared" si="12"/>
        <v>35898.293785776841</v>
      </c>
      <c r="G43" s="11">
        <f t="shared" si="12"/>
        <v>35909.980342459901</v>
      </c>
      <c r="H43" s="11">
        <f t="shared" si="12"/>
        <v>35943.055487376252</v>
      </c>
      <c r="I43" s="11">
        <f t="shared" si="12"/>
        <v>35994.110199180446</v>
      </c>
      <c r="J43" s="11">
        <f t="shared" si="12"/>
        <v>36063.841735660062</v>
      </c>
      <c r="K43" s="11">
        <f t="shared" si="12"/>
        <v>36151.571721371627</v>
      </c>
      <c r="L43" s="11">
        <f t="shared" si="12"/>
        <v>36257.587240282468</v>
      </c>
      <c r="M43" s="11">
        <f t="shared" si="12"/>
        <v>36380.802595268076</v>
      </c>
      <c r="N43" s="11">
        <f t="shared" si="12"/>
        <v>36518.747718081118</v>
      </c>
      <c r="O43" s="11">
        <f t="shared" si="12"/>
        <v>36669.491982307911</v>
      </c>
      <c r="P43" s="11">
        <f t="shared" si="12"/>
        <v>36820.828042062647</v>
      </c>
      <c r="Q43" s="11">
        <f t="shared" si="12"/>
        <v>36956.675890338774</v>
      </c>
      <c r="R43" s="11">
        <f t="shared" si="12"/>
        <v>37065.328141684615</v>
      </c>
      <c r="S43" s="11">
        <f t="shared" si="12"/>
        <v>37189.383201587916</v>
      </c>
      <c r="T43" s="11">
        <f t="shared" si="12"/>
        <v>37283.399120296264</v>
      </c>
      <c r="U43" s="11">
        <f t="shared" si="12"/>
        <v>37355.742881772188</v>
      </c>
      <c r="V43" s="11">
        <f t="shared" si="12"/>
        <v>37419.740278334662</v>
      </c>
      <c r="W43" s="11">
        <f t="shared" si="12"/>
        <v>37485.633419868122</v>
      </c>
    </row>
    <row r="44" spans="1:23" ht="15.75">
      <c r="B44" s="26" t="s">
        <v>33</v>
      </c>
      <c r="C44" s="9"/>
      <c r="D44" s="11">
        <f t="shared" ref="D44:W44" si="13">+D12/D36</f>
        <v>35366.735529047197</v>
      </c>
      <c r="E44" s="11">
        <f t="shared" si="13"/>
        <v>34962.921564110671</v>
      </c>
      <c r="F44" s="11">
        <f t="shared" si="13"/>
        <v>34629.866313278908</v>
      </c>
      <c r="G44" s="11">
        <f t="shared" si="13"/>
        <v>34345.62620248711</v>
      </c>
      <c r="H44" s="11">
        <f t="shared" si="13"/>
        <v>34088.475920983343</v>
      </c>
      <c r="I44" s="11">
        <f t="shared" si="13"/>
        <v>33858.385343120288</v>
      </c>
      <c r="J44" s="11">
        <f t="shared" si="13"/>
        <v>33649.882603877297</v>
      </c>
      <c r="K44" s="11">
        <f t="shared" si="13"/>
        <v>33454.78795794757</v>
      </c>
      <c r="L44" s="11">
        <f t="shared" si="13"/>
        <v>33267.376178269311</v>
      </c>
      <c r="M44" s="11">
        <f t="shared" si="13"/>
        <v>33085.434702973398</v>
      </c>
      <c r="N44" s="11">
        <f t="shared" si="13"/>
        <v>32907.79463246969</v>
      </c>
      <c r="O44" s="11">
        <f t="shared" si="13"/>
        <v>32724.320856638726</v>
      </c>
      <c r="P44" s="11">
        <f t="shared" si="13"/>
        <v>32511.023877176336</v>
      </c>
      <c r="Q44" s="11">
        <f t="shared" si="13"/>
        <v>32260.37380637032</v>
      </c>
      <c r="R44" s="11">
        <f t="shared" si="13"/>
        <v>31974.201414670668</v>
      </c>
      <c r="S44" s="11">
        <f t="shared" si="13"/>
        <v>31649.91320305071</v>
      </c>
      <c r="T44" s="11">
        <f t="shared" si="13"/>
        <v>31294.090456910326</v>
      </c>
      <c r="U44" s="11">
        <f t="shared" si="13"/>
        <v>30919.994407582966</v>
      </c>
      <c r="V44" s="11">
        <f t="shared" si="13"/>
        <v>30551.053313269884</v>
      </c>
      <c r="W44" s="11">
        <f t="shared" si="13"/>
        <v>30163.691972623285</v>
      </c>
    </row>
    <row r="45" spans="1:23" ht="15.75">
      <c r="B45" s="10" t="s">
        <v>31</v>
      </c>
      <c r="C45" s="9"/>
      <c r="D45" s="11">
        <f t="shared" ref="D45:W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</row>
    <row r="46" spans="1:23" ht="15.75">
      <c r="B46" s="10" t="s">
        <v>11</v>
      </c>
      <c r="C46" s="9"/>
      <c r="D46" s="11">
        <f t="shared" ref="D46:W46" si="15">+D16/D36</f>
        <v>35978.773789956824</v>
      </c>
      <c r="E46" s="11">
        <f t="shared" si="15"/>
        <v>35917.244737863613</v>
      </c>
      <c r="F46" s="11">
        <f t="shared" si="15"/>
        <v>35898.293785776841</v>
      </c>
      <c r="G46" s="11">
        <f t="shared" si="15"/>
        <v>35909.980342459901</v>
      </c>
      <c r="H46" s="11">
        <f t="shared" si="15"/>
        <v>35943.055487376252</v>
      </c>
      <c r="I46" s="11">
        <f t="shared" si="15"/>
        <v>35994.110199180446</v>
      </c>
      <c r="J46" s="11">
        <f t="shared" si="15"/>
        <v>36063.841735660062</v>
      </c>
      <c r="K46" s="11">
        <f t="shared" si="15"/>
        <v>36151.571721371627</v>
      </c>
      <c r="L46" s="11">
        <f t="shared" si="15"/>
        <v>36257.587240282468</v>
      </c>
      <c r="M46" s="11">
        <f t="shared" si="15"/>
        <v>36380.802595268076</v>
      </c>
      <c r="N46" s="11">
        <f t="shared" si="15"/>
        <v>36518.747718081118</v>
      </c>
      <c r="O46" s="11">
        <f t="shared" si="15"/>
        <v>36669.491982307911</v>
      </c>
      <c r="P46" s="11">
        <f t="shared" si="15"/>
        <v>36820.828042062647</v>
      </c>
      <c r="Q46" s="11">
        <f t="shared" si="15"/>
        <v>36956.675890338774</v>
      </c>
      <c r="R46" s="11">
        <f t="shared" si="15"/>
        <v>37065.328141684615</v>
      </c>
      <c r="S46" s="11">
        <f t="shared" si="15"/>
        <v>37189.383201587916</v>
      </c>
      <c r="T46" s="11">
        <f t="shared" si="15"/>
        <v>37283.399120296264</v>
      </c>
      <c r="U46" s="11">
        <f t="shared" si="15"/>
        <v>37355.742881772188</v>
      </c>
      <c r="V46" s="11">
        <f t="shared" si="15"/>
        <v>37419.740278334662</v>
      </c>
      <c r="W46" s="11">
        <f t="shared" si="15"/>
        <v>37485.633419868122</v>
      </c>
    </row>
    <row r="47" spans="1:23" ht="15.75">
      <c r="B47" s="10" t="s">
        <v>12</v>
      </c>
      <c r="C47" s="9"/>
      <c r="D47" s="11">
        <f t="shared" ref="D47:W47" si="16">+D19/D36</f>
        <v>34642.559588197597</v>
      </c>
      <c r="E47" s="11">
        <f t="shared" si="16"/>
        <v>34244.849781599652</v>
      </c>
      <c r="F47" s="11">
        <f t="shared" si="16"/>
        <v>33916.732275060327</v>
      </c>
      <c r="G47" s="11">
        <f t="shared" si="16"/>
        <v>33636.61718203521</v>
      </c>
      <c r="H47" s="11">
        <f t="shared" si="16"/>
        <v>33383.230105670096</v>
      </c>
      <c r="I47" s="11">
        <f t="shared" si="16"/>
        <v>33156.415477925679</v>
      </c>
      <c r="J47" s="11">
        <f t="shared" si="16"/>
        <v>32950.854852986944</v>
      </c>
      <c r="K47" s="11">
        <f t="shared" si="16"/>
        <v>32758.371906137385</v>
      </c>
      <c r="L47" s="11">
        <f t="shared" si="16"/>
        <v>32573.684500147108</v>
      </c>
      <c r="M47" s="11">
        <f t="shared" si="16"/>
        <v>32394.403089867865</v>
      </c>
      <c r="N47" s="11">
        <f t="shared" si="16"/>
        <v>32219.154838418086</v>
      </c>
      <c r="O47" s="11">
        <f t="shared" si="16"/>
        <v>32038.192901204882</v>
      </c>
      <c r="P47" s="11">
        <f t="shared" si="16"/>
        <v>31827.711454530338</v>
      </c>
      <c r="Q47" s="11">
        <f t="shared" si="16"/>
        <v>31580.404101779175</v>
      </c>
      <c r="R47" s="11">
        <f t="shared" si="16"/>
        <v>31297.858526466072</v>
      </c>
      <c r="S47" s="11">
        <f t="shared" si="16"/>
        <v>30977.978236741186</v>
      </c>
      <c r="T47" s="11">
        <f t="shared" si="16"/>
        <v>30627.215450874148</v>
      </c>
      <c r="U47" s="11">
        <f t="shared" si="16"/>
        <v>30258.590111428457</v>
      </c>
      <c r="V47" s="11">
        <f t="shared" si="16"/>
        <v>29895.187298867197</v>
      </c>
      <c r="W47" s="11">
        <f t="shared" si="16"/>
        <v>29513.508748303786</v>
      </c>
    </row>
    <row r="48" spans="1:23" ht="15.75">
      <c r="B48" s="10" t="s">
        <v>16</v>
      </c>
      <c r="C48" s="9"/>
      <c r="D48" s="11">
        <f t="shared" ref="D48:W48" si="17">+D23/D36</f>
        <v>724.17594084960308</v>
      </c>
      <c r="E48" s="11">
        <f t="shared" si="17"/>
        <v>718.0717825110122</v>
      </c>
      <c r="F48" s="11">
        <f t="shared" si="17"/>
        <v>713.13403821858071</v>
      </c>
      <c r="G48" s="11">
        <f t="shared" si="17"/>
        <v>709.00902045190219</v>
      </c>
      <c r="H48" s="11">
        <f t="shared" si="17"/>
        <v>705.24581531324543</v>
      </c>
      <c r="I48" s="11">
        <f t="shared" si="17"/>
        <v>701.96986519460222</v>
      </c>
      <c r="J48" s="11">
        <f t="shared" si="17"/>
        <v>699.0277508903539</v>
      </c>
      <c r="K48" s="11">
        <f t="shared" si="17"/>
        <v>696.41605181018917</v>
      </c>
      <c r="L48" s="11">
        <f t="shared" si="17"/>
        <v>693.69167812220314</v>
      </c>
      <c r="M48" s="11">
        <f t="shared" si="17"/>
        <v>691.03161310553241</v>
      </c>
      <c r="N48" s="11">
        <f t="shared" si="17"/>
        <v>688.63979405160546</v>
      </c>
      <c r="O48" s="11">
        <f t="shared" si="17"/>
        <v>686.12795543384175</v>
      </c>
      <c r="P48" s="11">
        <f t="shared" si="17"/>
        <v>683.31242264599621</v>
      </c>
      <c r="Q48" s="11">
        <f t="shared" si="17"/>
        <v>679.96970459114448</v>
      </c>
      <c r="R48" s="11">
        <f t="shared" si="17"/>
        <v>676.34288820459972</v>
      </c>
      <c r="S48" s="11">
        <f t="shared" si="17"/>
        <v>671.93496630952905</v>
      </c>
      <c r="T48" s="11">
        <f t="shared" si="17"/>
        <v>666.87500603617605</v>
      </c>
      <c r="U48" s="11">
        <f t="shared" si="17"/>
        <v>661.40429615451262</v>
      </c>
      <c r="V48" s="11">
        <f t="shared" si="17"/>
        <v>655.86601440268817</v>
      </c>
      <c r="W48" s="11">
        <f t="shared" si="17"/>
        <v>650.18322431950082</v>
      </c>
    </row>
    <row r="49" spans="2:23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2:23" ht="15.75">
      <c r="B50" s="9" t="s">
        <v>8</v>
      </c>
      <c r="C50" s="9"/>
      <c r="D50" s="11">
        <f t="shared" ref="D50:W50" si="18">+D35/D36</f>
        <v>4784.5928996020903</v>
      </c>
      <c r="E50" s="11">
        <f t="shared" si="18"/>
        <v>4361.7638650707213</v>
      </c>
      <c r="F50" s="11">
        <f t="shared" si="18"/>
        <v>3806.5973679318336</v>
      </c>
      <c r="G50" s="11">
        <f t="shared" si="18"/>
        <v>3652.4701013220219</v>
      </c>
      <c r="H50" s="11">
        <f t="shared" si="18"/>
        <v>3524.668962277914</v>
      </c>
      <c r="I50" s="11">
        <f t="shared" si="18"/>
        <v>3403.0367575923228</v>
      </c>
      <c r="J50" s="11">
        <f t="shared" si="18"/>
        <v>3457.4360082119324</v>
      </c>
      <c r="K50" s="11">
        <f t="shared" si="18"/>
        <v>3281.2807711962514</v>
      </c>
      <c r="L50" s="11">
        <f t="shared" si="18"/>
        <v>3500.6360482040186</v>
      </c>
      <c r="M50" s="11">
        <f t="shared" si="18"/>
        <v>3866.1893408022843</v>
      </c>
      <c r="N50" s="11">
        <f t="shared" si="18"/>
        <v>4079.5830940810556</v>
      </c>
      <c r="O50" s="11">
        <f t="shared" si="18"/>
        <v>4291.9645789799361</v>
      </c>
      <c r="P50" s="11">
        <f t="shared" si="18"/>
        <v>4625.4164726394811</v>
      </c>
      <c r="Q50" s="11">
        <f t="shared" si="18"/>
        <v>4977.0348337357782</v>
      </c>
      <c r="R50" s="11">
        <f t="shared" si="18"/>
        <v>5311.4516380763844</v>
      </c>
      <c r="S50" s="11">
        <f t="shared" si="18"/>
        <v>5757.850785161253</v>
      </c>
      <c r="T50" s="11">
        <f t="shared" si="18"/>
        <v>6258.6873777993733</v>
      </c>
      <c r="U50" s="11">
        <f t="shared" si="18"/>
        <v>6593.187804701578</v>
      </c>
      <c r="V50" s="11">
        <f t="shared" si="18"/>
        <v>6082.1969333652405</v>
      </c>
      <c r="W50" s="11">
        <f t="shared" si="18"/>
        <v>6332.2576367292077</v>
      </c>
    </row>
    <row r="51" spans="2:23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2:23" ht="30">
      <c r="B52" s="28" t="s">
        <v>34</v>
      </c>
      <c r="C52" s="1"/>
      <c r="D52" s="34">
        <v>1991</v>
      </c>
      <c r="E52" s="34">
        <v>1992</v>
      </c>
      <c r="F52" s="34">
        <v>1993</v>
      </c>
      <c r="G52" s="34">
        <v>1994</v>
      </c>
      <c r="H52" s="34">
        <v>1995</v>
      </c>
      <c r="I52" s="34">
        <v>1996</v>
      </c>
      <c r="J52" s="34">
        <v>1997</v>
      </c>
      <c r="K52" s="34">
        <v>1998</v>
      </c>
      <c r="L52" s="34">
        <v>1999</v>
      </c>
      <c r="M52" s="34">
        <v>2000</v>
      </c>
      <c r="N52" s="34">
        <v>2001</v>
      </c>
      <c r="O52" s="34">
        <v>2002</v>
      </c>
      <c r="P52" s="34">
        <v>2003</v>
      </c>
      <c r="Q52" s="34">
        <v>2004</v>
      </c>
      <c r="R52" s="34">
        <v>2005</v>
      </c>
      <c r="S52" s="34">
        <v>2006</v>
      </c>
      <c r="T52" s="34">
        <v>2007</v>
      </c>
      <c r="U52" s="34">
        <v>2008</v>
      </c>
      <c r="V52" s="34">
        <v>2009</v>
      </c>
      <c r="W52" s="34">
        <v>2010</v>
      </c>
    </row>
    <row r="53" spans="2:23" ht="16.5">
      <c r="B53" s="23" t="s">
        <v>28</v>
      </c>
      <c r="C53" s="7"/>
      <c r="D53" s="32">
        <f>IFERROR(((D39/$D39)-1)*100,0)</f>
        <v>0</v>
      </c>
      <c r="E53" s="32">
        <f t="shared" ref="E53:W64" si="19">IFERROR(((E39/$D39)-1)*100,0)</f>
        <v>2.2921852023372047E-2</v>
      </c>
      <c r="F53" s="32">
        <f t="shared" si="19"/>
        <v>-0.25166045792246461</v>
      </c>
      <c r="G53" s="32">
        <f t="shared" si="19"/>
        <v>-0.74791740681604546</v>
      </c>
      <c r="H53" s="32">
        <f t="shared" si="19"/>
        <v>-0.73486582904725983</v>
      </c>
      <c r="I53" s="32">
        <f t="shared" si="19"/>
        <v>-0.67183796173660992</v>
      </c>
      <c r="J53" s="32">
        <f t="shared" si="19"/>
        <v>-1.6128295745888033</v>
      </c>
      <c r="K53" s="32">
        <f t="shared" si="19"/>
        <v>-1.5793202736398726</v>
      </c>
      <c r="L53" s="32">
        <f t="shared" si="19"/>
        <v>-0.14151561651524203</v>
      </c>
      <c r="M53" s="32">
        <f t="shared" si="19"/>
        <v>0.50289921670692017</v>
      </c>
      <c r="N53" s="32">
        <f t="shared" si="19"/>
        <v>0.48722837560652987</v>
      </c>
      <c r="O53" s="32">
        <f t="shared" si="19"/>
        <v>0.93003387313170816</v>
      </c>
      <c r="P53" s="32">
        <f t="shared" si="19"/>
        <v>1.242012787137492</v>
      </c>
      <c r="Q53" s="32">
        <f t="shared" si="19"/>
        <v>1.8246464832483378</v>
      </c>
      <c r="R53" s="32">
        <f t="shared" si="19"/>
        <v>2.280368449521597</v>
      </c>
      <c r="S53" s="32">
        <f t="shared" si="19"/>
        <v>2.6751687714104078</v>
      </c>
      <c r="T53" s="32">
        <f t="shared" si="19"/>
        <v>3.1895869782412989</v>
      </c>
      <c r="U53" s="32">
        <f t="shared" si="19"/>
        <v>3.4606494138143207</v>
      </c>
      <c r="V53" s="32">
        <f t="shared" si="19"/>
        <v>3.4693059474913523</v>
      </c>
      <c r="W53" s="32">
        <f t="shared" si="19"/>
        <v>2.7983340800532774</v>
      </c>
    </row>
    <row r="54" spans="2:23" ht="15.75">
      <c r="B54" s="20" t="s">
        <v>5</v>
      </c>
      <c r="C54" s="7"/>
      <c r="D54" s="32">
        <f>IFERROR(((D40/$D40)-1)*100,0)</f>
        <v>0</v>
      </c>
      <c r="E54" s="32">
        <f>IFERROR(((E40/$D40)-1)*100,0)</f>
        <v>1.9780555035278313</v>
      </c>
      <c r="F54" s="32">
        <f>IFERROR(((F40/$D40)-1)*100,0)</f>
        <v>2.4088839009517971</v>
      </c>
      <c r="G54" s="32">
        <f>IFERROR(((G40/$D40)-1)*100,0)</f>
        <v>1.7272750302973261</v>
      </c>
      <c r="H54" s="32">
        <f>IFERROR(((H40/$D40)-1)*100,0)</f>
        <v>0.86286455405113482</v>
      </c>
      <c r="I54" s="32">
        <f>IFERROR(((I40/$D40)-1)*100,0)</f>
        <v>-0.55934583974945884</v>
      </c>
      <c r="J54" s="32">
        <f>IFERROR(((J40/$D40)-1)*100,0)</f>
        <v>-2.0825774611019754</v>
      </c>
      <c r="K54" s="32">
        <f>IFERROR(((K40/$D40)-1)*100,0)</f>
        <v>-3.7760233135560095</v>
      </c>
      <c r="L54" s="32">
        <f>IFERROR(((L40/$D40)-1)*100,0)</f>
        <v>-5.2155204593787747</v>
      </c>
      <c r="M54" s="32">
        <f>IFERROR(((M40/$D40)-1)*100,0)</f>
        <v>-6.1776986659289879</v>
      </c>
      <c r="N54" s="32">
        <f>IFERROR(((N40/$D40)-1)*100,0)</f>
        <v>-6.7923035258884319</v>
      </c>
      <c r="O54" s="32">
        <f>IFERROR(((O40/$D40)-1)*100,0)</f>
        <v>-7.2638912339841983</v>
      </c>
      <c r="P54" s="32">
        <f>IFERROR(((P40/$D40)-1)*100,0)</f>
        <v>-7.3049130739581631</v>
      </c>
      <c r="Q54" s="32">
        <f>IFERROR(((Q40/$D40)-1)*100,0)</f>
        <v>-6.9548354324889594</v>
      </c>
      <c r="R54" s="32">
        <f>IFERROR(((R40/$D40)-1)*100,0)</f>
        <v>-6.2761900215094428</v>
      </c>
      <c r="S54" s="32">
        <f>IFERROR(((S40/$D40)-1)*100,0)</f>
        <v>-4.9507945374975275</v>
      </c>
      <c r="T54" s="32">
        <f t="shared" si="19"/>
        <v>-2.7204534728201391</v>
      </c>
      <c r="U54" s="32">
        <f t="shared" si="19"/>
        <v>5.4625143158348877E-3</v>
      </c>
      <c r="V54" s="32">
        <f t="shared" si="19"/>
        <v>1.6646471752457259</v>
      </c>
      <c r="W54" s="32">
        <f t="shared" si="19"/>
        <v>3.611468160748843</v>
      </c>
    </row>
    <row r="55" spans="2:23" ht="15.75">
      <c r="B55" s="20" t="s">
        <v>38</v>
      </c>
      <c r="C55" s="7"/>
      <c r="D55" s="32">
        <f>IFERROR(((D41/$D41)-1)*100,0)</f>
        <v>0</v>
      </c>
      <c r="E55" s="32">
        <f t="shared" si="19"/>
        <v>0.1082728807529687</v>
      </c>
      <c r="F55" s="32">
        <f t="shared" si="19"/>
        <v>-0.18191143872717808</v>
      </c>
      <c r="G55" s="32">
        <f t="shared" si="19"/>
        <v>-0.78024329663907155</v>
      </c>
      <c r="H55" s="32">
        <f t="shared" si="19"/>
        <v>0.37350444937014338</v>
      </c>
      <c r="I55" s="32">
        <f t="shared" si="19"/>
        <v>1.9187838438395</v>
      </c>
      <c r="J55" s="32">
        <f t="shared" si="19"/>
        <v>-6.8129995082133465E-2</v>
      </c>
      <c r="K55" s="32">
        <f t="shared" si="19"/>
        <v>1.3500686898731962</v>
      </c>
      <c r="L55" s="32">
        <f t="shared" si="19"/>
        <v>7.4249891024549708</v>
      </c>
      <c r="M55" s="32">
        <f t="shared" si="19"/>
        <v>10.39705060324836</v>
      </c>
      <c r="N55" s="32">
        <f t="shared" si="19"/>
        <v>10.816995312647947</v>
      </c>
      <c r="O55" s="32">
        <f t="shared" si="19"/>
        <v>12.725027666910837</v>
      </c>
      <c r="P55" s="32">
        <f t="shared" si="19"/>
        <v>13.995892799573051</v>
      </c>
      <c r="Q55" s="32">
        <f t="shared" si="19"/>
        <v>16.109829922080831</v>
      </c>
      <c r="R55" s="32">
        <f t="shared" si="19"/>
        <v>17.749466592751027</v>
      </c>
      <c r="S55" s="32">
        <f t="shared" si="19"/>
        <v>18.847413065574358</v>
      </c>
      <c r="T55" s="32">
        <f t="shared" si="19"/>
        <v>19.977131748869038</v>
      </c>
      <c r="U55" s="32">
        <f t="shared" si="19"/>
        <v>20.067745125959078</v>
      </c>
      <c r="V55" s="32">
        <f t="shared" si="19"/>
        <v>19.897928695594057</v>
      </c>
      <c r="W55" s="32">
        <f t="shared" si="19"/>
        <v>17.237468444451022</v>
      </c>
    </row>
    <row r="56" spans="2:23" ht="15.75">
      <c r="B56" s="20" t="s">
        <v>10</v>
      </c>
      <c r="C56" s="9"/>
      <c r="D56" s="32">
        <f>IFERROR(((D42/$D42)-1)*100,0)</f>
        <v>0</v>
      </c>
      <c r="E56" s="32">
        <f t="shared" si="19"/>
        <v>-0.6522386923458412</v>
      </c>
      <c r="F56" s="32">
        <f t="shared" si="19"/>
        <v>-1.1456211158206275</v>
      </c>
      <c r="G56" s="32">
        <f t="shared" si="19"/>
        <v>-1.5276403300784946</v>
      </c>
      <c r="H56" s="32">
        <f t="shared" si="19"/>
        <v>-1.8417107442169955</v>
      </c>
      <c r="I56" s="32">
        <f t="shared" si="19"/>
        <v>-2.0926527695354413</v>
      </c>
      <c r="J56" s="32">
        <f t="shared" si="19"/>
        <v>-2.2871586383531928</v>
      </c>
      <c r="K56" s="32">
        <f t="shared" si="19"/>
        <v>-2.4376441576843155</v>
      </c>
      <c r="L56" s="32">
        <f t="shared" si="19"/>
        <v>-2.5517315915597805</v>
      </c>
      <c r="M56" s="32">
        <f t="shared" si="19"/>
        <v>-2.6340438784449138</v>
      </c>
      <c r="N56" s="32">
        <f t="shared" si="19"/>
        <v>-2.6896815045121425</v>
      </c>
      <c r="O56" s="32">
        <f t="shared" si="19"/>
        <v>-2.7355561670053707</v>
      </c>
      <c r="P56" s="32">
        <f t="shared" si="19"/>
        <v>-2.8224024454874597</v>
      </c>
      <c r="Q56" s="32">
        <f t="shared" si="19"/>
        <v>-2.9833126746324656</v>
      </c>
      <c r="R56" s="32">
        <f t="shared" si="19"/>
        <v>-3.2321302134632135</v>
      </c>
      <c r="S56" s="32">
        <f t="shared" si="19"/>
        <v>-3.5127829884281647</v>
      </c>
      <c r="T56" s="32">
        <f t="shared" si="19"/>
        <v>-3.8797392691121146</v>
      </c>
      <c r="U56" s="32">
        <f t="shared" si="19"/>
        <v>-4.3026843019973837</v>
      </c>
      <c r="V56" s="32">
        <f t="shared" si="19"/>
        <v>-4.7301025104611423</v>
      </c>
      <c r="W56" s="32">
        <f t="shared" si="19"/>
        <v>-5.1806819543274045</v>
      </c>
    </row>
    <row r="57" spans="2:23" ht="15.75">
      <c r="B57" s="26" t="s">
        <v>32</v>
      </c>
      <c r="C57" s="9"/>
      <c r="D57" s="32">
        <f>IFERROR(((D43/$D43)-1)*100,0)</f>
        <v>0</v>
      </c>
      <c r="E57" s="32">
        <f t="shared" si="19"/>
        <v>-0.171014866855701</v>
      </c>
      <c r="F57" s="32">
        <f t="shared" si="19"/>
        <v>-0.22368745708184479</v>
      </c>
      <c r="G57" s="32">
        <f t="shared" si="19"/>
        <v>-0.19120564780371607</v>
      </c>
      <c r="H57" s="32">
        <f t="shared" si="19"/>
        <v>-9.9276042004914355E-2</v>
      </c>
      <c r="I57" s="32">
        <f t="shared" si="19"/>
        <v>4.2626269903345282E-2</v>
      </c>
      <c r="J57" s="32">
        <f t="shared" si="19"/>
        <v>0.23643925776866137</v>
      </c>
      <c r="K57" s="32">
        <f t="shared" si="19"/>
        <v>0.48027743364349451</v>
      </c>
      <c r="L57" s="32">
        <f t="shared" si="19"/>
        <v>0.77493872346330317</v>
      </c>
      <c r="M57" s="32">
        <f t="shared" si="19"/>
        <v>1.117405522651449</v>
      </c>
      <c r="N57" s="32">
        <f t="shared" si="19"/>
        <v>1.5008124825950153</v>
      </c>
      <c r="O57" s="32">
        <f t="shared" si="19"/>
        <v>1.9197935882514505</v>
      </c>
      <c r="P57" s="32">
        <f t="shared" si="19"/>
        <v>2.3404195402036532</v>
      </c>
      <c r="Q57" s="32">
        <f t="shared" si="19"/>
        <v>2.7179973005498237</v>
      </c>
      <c r="R57" s="32">
        <f t="shared" si="19"/>
        <v>3.0199871681871882</v>
      </c>
      <c r="S57" s="32">
        <f t="shared" si="19"/>
        <v>3.3647878571365419</v>
      </c>
      <c r="T57" s="32">
        <f t="shared" si="19"/>
        <v>3.6260972593335383</v>
      </c>
      <c r="U57" s="32">
        <f t="shared" si="19"/>
        <v>3.8271707086352524</v>
      </c>
      <c r="V57" s="32">
        <f t="shared" si="19"/>
        <v>4.0050461330065401</v>
      </c>
      <c r="W57" s="32">
        <f t="shared" si="19"/>
        <v>4.1881906223605769</v>
      </c>
    </row>
    <row r="58" spans="2:23" ht="15.75">
      <c r="B58" s="26" t="s">
        <v>33</v>
      </c>
      <c r="C58" s="9"/>
      <c r="D58" s="32">
        <f>IFERROR(((D44/$D44)-1)*100,0)</f>
        <v>0</v>
      </c>
      <c r="E58" s="32">
        <f t="shared" si="19"/>
        <v>-1.1417903261240148</v>
      </c>
      <c r="F58" s="32">
        <f t="shared" si="19"/>
        <v>-2.0835092771372299</v>
      </c>
      <c r="G58" s="32">
        <f t="shared" si="19"/>
        <v>-2.887202653243004</v>
      </c>
      <c r="H58" s="32">
        <f t="shared" si="19"/>
        <v>-3.6142991117006029</v>
      </c>
      <c r="I58" s="32">
        <f t="shared" si="19"/>
        <v>-4.2648838332508205</v>
      </c>
      <c r="J58" s="32">
        <f t="shared" si="19"/>
        <v>-4.8544286021530709</v>
      </c>
      <c r="K58" s="32">
        <f t="shared" si="19"/>
        <v>-5.4060617766921615</v>
      </c>
      <c r="L58" s="32">
        <f t="shared" si="19"/>
        <v>-5.9359715262768624</v>
      </c>
      <c r="M58" s="32">
        <f t="shared" si="19"/>
        <v>-6.4504139043314757</v>
      </c>
      <c r="N58" s="32">
        <f t="shared" si="19"/>
        <v>-6.9526939927999409</v>
      </c>
      <c r="O58" s="32">
        <f t="shared" si="19"/>
        <v>-7.4714689746759877</v>
      </c>
      <c r="P58" s="32">
        <f t="shared" si="19"/>
        <v>-8.0745695330727507</v>
      </c>
      <c r="Q58" s="32">
        <f t="shared" si="19"/>
        <v>-8.7832865437229231</v>
      </c>
      <c r="R58" s="32">
        <f t="shared" si="19"/>
        <v>-9.5924434744343081</v>
      </c>
      <c r="S58" s="32">
        <f t="shared" si="19"/>
        <v>-10.509373484425243</v>
      </c>
      <c r="T58" s="32">
        <f t="shared" si="19"/>
        <v>-11.51546788589507</v>
      </c>
      <c r="U58" s="32">
        <f t="shared" si="19"/>
        <v>-12.573230339034424</v>
      </c>
      <c r="V58" s="32">
        <f t="shared" si="19"/>
        <v>-13.616417075933196</v>
      </c>
      <c r="W58" s="32">
        <f t="shared" si="19"/>
        <v>-14.711687348555479</v>
      </c>
    </row>
    <row r="59" spans="2:23" ht="15.75">
      <c r="B59" s="10" t="s">
        <v>31</v>
      </c>
      <c r="C59" s="9"/>
      <c r="D59" s="32">
        <f>IFERROR(((D45/$D45)-1)*100,0)</f>
        <v>0</v>
      </c>
      <c r="E59" s="32">
        <f t="shared" si="19"/>
        <v>0</v>
      </c>
      <c r="F59" s="32">
        <f t="shared" si="19"/>
        <v>0</v>
      </c>
      <c r="G59" s="32">
        <f t="shared" si="19"/>
        <v>0</v>
      </c>
      <c r="H59" s="32">
        <f t="shared" si="19"/>
        <v>0</v>
      </c>
      <c r="I59" s="32">
        <f t="shared" si="19"/>
        <v>0</v>
      </c>
      <c r="J59" s="32">
        <f t="shared" si="19"/>
        <v>0</v>
      </c>
      <c r="K59" s="32">
        <f t="shared" si="19"/>
        <v>0</v>
      </c>
      <c r="L59" s="32">
        <f t="shared" si="19"/>
        <v>0</v>
      </c>
      <c r="M59" s="32">
        <f t="shared" si="19"/>
        <v>0</v>
      </c>
      <c r="N59" s="32">
        <f t="shared" si="19"/>
        <v>0</v>
      </c>
      <c r="O59" s="32">
        <f t="shared" si="19"/>
        <v>0</v>
      </c>
      <c r="P59" s="32">
        <f t="shared" si="19"/>
        <v>0</v>
      </c>
      <c r="Q59" s="32">
        <f t="shared" si="19"/>
        <v>0</v>
      </c>
      <c r="R59" s="32">
        <f t="shared" si="19"/>
        <v>0</v>
      </c>
      <c r="S59" s="32">
        <f t="shared" si="19"/>
        <v>0</v>
      </c>
      <c r="T59" s="32">
        <f t="shared" si="19"/>
        <v>0</v>
      </c>
      <c r="U59" s="32">
        <f t="shared" si="19"/>
        <v>0</v>
      </c>
      <c r="V59" s="32">
        <f t="shared" si="19"/>
        <v>0</v>
      </c>
      <c r="W59" s="32">
        <f t="shared" si="19"/>
        <v>0</v>
      </c>
    </row>
    <row r="60" spans="2:23" ht="15.75">
      <c r="B60" s="10" t="s">
        <v>11</v>
      </c>
      <c r="D60" s="32">
        <f>IFERROR(((D46/$D46)-1)*100,0)</f>
        <v>0</v>
      </c>
      <c r="E60" s="32">
        <f t="shared" si="19"/>
        <v>-0.171014866855701</v>
      </c>
      <c r="F60" s="32">
        <f t="shared" si="19"/>
        <v>-0.22368745708184479</v>
      </c>
      <c r="G60" s="32">
        <f t="shared" si="19"/>
        <v>-0.19120564780371607</v>
      </c>
      <c r="H60" s="32">
        <f t="shared" si="19"/>
        <v>-9.9276042004914355E-2</v>
      </c>
      <c r="I60" s="32">
        <f t="shared" si="19"/>
        <v>4.2626269903345282E-2</v>
      </c>
      <c r="J60" s="32">
        <f t="shared" si="19"/>
        <v>0.23643925776866137</v>
      </c>
      <c r="K60" s="32">
        <f t="shared" si="19"/>
        <v>0.48027743364349451</v>
      </c>
      <c r="L60" s="32">
        <f t="shared" si="19"/>
        <v>0.77493872346330317</v>
      </c>
      <c r="M60" s="32">
        <f t="shared" si="19"/>
        <v>1.117405522651449</v>
      </c>
      <c r="N60" s="32">
        <f t="shared" si="19"/>
        <v>1.5008124825950153</v>
      </c>
      <c r="O60" s="32">
        <f t="shared" si="19"/>
        <v>1.9197935882514505</v>
      </c>
      <c r="P60" s="32">
        <f t="shared" si="19"/>
        <v>2.3404195402036532</v>
      </c>
      <c r="Q60" s="32">
        <f t="shared" si="19"/>
        <v>2.7179973005498237</v>
      </c>
      <c r="R60" s="32">
        <f t="shared" si="19"/>
        <v>3.0199871681871882</v>
      </c>
      <c r="S60" s="32">
        <f t="shared" si="19"/>
        <v>3.3647878571365419</v>
      </c>
      <c r="T60" s="32">
        <f t="shared" si="19"/>
        <v>3.6260972593335383</v>
      </c>
      <c r="U60" s="32">
        <f t="shared" si="19"/>
        <v>3.8271707086352524</v>
      </c>
      <c r="V60" s="32">
        <f t="shared" si="19"/>
        <v>4.0050461330065401</v>
      </c>
      <c r="W60" s="32">
        <f t="shared" si="19"/>
        <v>4.1881906223605769</v>
      </c>
    </row>
    <row r="61" spans="2:23" ht="15.75">
      <c r="B61" s="10" t="s">
        <v>12</v>
      </c>
      <c r="C61" s="9"/>
      <c r="D61" s="32">
        <f>IFERROR(((D47/$D47)-1)*100,0)</f>
        <v>0</v>
      </c>
      <c r="E61" s="32">
        <f t="shared" si="19"/>
        <v>-1.1480381684425001</v>
      </c>
      <c r="F61" s="32">
        <f t="shared" si="19"/>
        <v>-2.0951896215675503</v>
      </c>
      <c r="G61" s="32">
        <f t="shared" si="19"/>
        <v>-2.9037762166543302</v>
      </c>
      <c r="H61" s="32">
        <f t="shared" si="19"/>
        <v>-3.6352091112705875</v>
      </c>
      <c r="I61" s="32">
        <f t="shared" si="19"/>
        <v>-4.2899373716549283</v>
      </c>
      <c r="J61" s="32">
        <f t="shared" si="19"/>
        <v>-4.8833133443956012</v>
      </c>
      <c r="K61" s="32">
        <f t="shared" si="19"/>
        <v>-5.4389389942830269</v>
      </c>
      <c r="L61" s="32">
        <f t="shared" si="19"/>
        <v>-5.9720618587182468</v>
      </c>
      <c r="M61" s="32">
        <f t="shared" si="19"/>
        <v>-6.4895796530452081</v>
      </c>
      <c r="N61" s="32">
        <f t="shared" si="19"/>
        <v>-6.995455239413495</v>
      </c>
      <c r="O61" s="32">
        <f t="shared" si="19"/>
        <v>-7.5178240809896657</v>
      </c>
      <c r="P61" s="32">
        <f t="shared" si="19"/>
        <v>-8.1254046096127741</v>
      </c>
      <c r="Q61" s="32">
        <f t="shared" si="19"/>
        <v>-8.8392876358410639</v>
      </c>
      <c r="R61" s="32">
        <f t="shared" si="19"/>
        <v>-9.6548901163499341</v>
      </c>
      <c r="S61" s="32">
        <f t="shared" si="19"/>
        <v>-10.578263832170476</v>
      </c>
      <c r="T61" s="32">
        <f t="shared" si="19"/>
        <v>-11.590783663374115</v>
      </c>
      <c r="U61" s="32">
        <f t="shared" si="19"/>
        <v>-12.654865947788451</v>
      </c>
      <c r="V61" s="32">
        <f t="shared" si="19"/>
        <v>-13.703872767379998</v>
      </c>
      <c r="W61" s="32">
        <f t="shared" si="19"/>
        <v>-14.805634747731611</v>
      </c>
    </row>
    <row r="62" spans="2:23" ht="15.75">
      <c r="B62" s="10" t="s">
        <v>16</v>
      </c>
      <c r="C62" s="9"/>
      <c r="D62" s="32">
        <f>IFERROR(((D48/$D48)-1)*100,0)</f>
        <v>0</v>
      </c>
      <c r="E62" s="32">
        <f t="shared" si="19"/>
        <v>-0.84291095495792057</v>
      </c>
      <c r="F62" s="32">
        <f t="shared" si="19"/>
        <v>-1.5247541389000085</v>
      </c>
      <c r="G62" s="32">
        <f t="shared" si="19"/>
        <v>-2.0943695505690307</v>
      </c>
      <c r="H62" s="32">
        <f t="shared" si="19"/>
        <v>-2.6140229837170237</v>
      </c>
      <c r="I62" s="32">
        <f t="shared" si="19"/>
        <v>-3.0663923505866109</v>
      </c>
      <c r="J62" s="32">
        <f t="shared" si="19"/>
        <v>-3.4726630008924841</v>
      </c>
      <c r="K62" s="32">
        <f t="shared" si="19"/>
        <v>-3.8333072770749599</v>
      </c>
      <c r="L62" s="32">
        <f t="shared" si="19"/>
        <v>-4.2095105633633505</v>
      </c>
      <c r="M62" s="32">
        <f t="shared" si="19"/>
        <v>-4.5768335944971756</v>
      </c>
      <c r="N62" s="32">
        <f t="shared" si="19"/>
        <v>-4.9071150798391088</v>
      </c>
      <c r="O62" s="32">
        <f t="shared" si="19"/>
        <v>-5.2539698254989613</v>
      </c>
      <c r="P62" s="32">
        <f t="shared" si="19"/>
        <v>-5.6427610886472968</v>
      </c>
      <c r="Q62" s="32">
        <f t="shared" si="19"/>
        <v>-6.104350305617146</v>
      </c>
      <c r="R62" s="32">
        <f t="shared" si="19"/>
        <v>-6.6051700901421313</v>
      </c>
      <c r="S62" s="32">
        <f t="shared" si="19"/>
        <v>-7.2138511642329544</v>
      </c>
      <c r="T62" s="32">
        <f t="shared" si="19"/>
        <v>-7.9125709073131549</v>
      </c>
      <c r="U62" s="32">
        <f t="shared" si="19"/>
        <v>-8.6680102381538333</v>
      </c>
      <c r="V62" s="32">
        <f t="shared" si="19"/>
        <v>-9.4327804327182907</v>
      </c>
      <c r="W62" s="32">
        <f t="shared" si="19"/>
        <v>-10.217505492283275</v>
      </c>
    </row>
    <row r="63" spans="2:23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2:23" ht="15.75">
      <c r="B64" s="9" t="s">
        <v>8</v>
      </c>
      <c r="C64" s="9"/>
      <c r="D64" s="32">
        <f>IFERROR(((D50/$D50)-1)*100,0)</f>
        <v>0</v>
      </c>
      <c r="E64" s="32">
        <f t="shared" si="19"/>
        <v>-8.8373043099765791</v>
      </c>
      <c r="F64" s="32">
        <f t="shared" si="19"/>
        <v>-20.44051713891043</v>
      </c>
      <c r="G64" s="32">
        <f t="shared" si="19"/>
        <v>-23.661841708083898</v>
      </c>
      <c r="H64" s="32">
        <f t="shared" si="19"/>
        <v>-26.332939160382018</v>
      </c>
      <c r="I64" s="32">
        <f t="shared" si="19"/>
        <v>-28.875103295092551</v>
      </c>
      <c r="J64" s="32">
        <f t="shared" si="19"/>
        <v>-27.738136122313161</v>
      </c>
      <c r="K64" s="32">
        <f t="shared" si="19"/>
        <v>-31.41985451951119</v>
      </c>
      <c r="L64" s="32">
        <f t="shared" si="19"/>
        <v>-26.835237152670853</v>
      </c>
      <c r="M64" s="32">
        <f t="shared" si="19"/>
        <v>-19.195019891372255</v>
      </c>
      <c r="N64" s="32">
        <f t="shared" si="19"/>
        <v>-14.735000872899063</v>
      </c>
      <c r="O64" s="32">
        <f t="shared" si="19"/>
        <v>-10.296138688479084</v>
      </c>
      <c r="P64" s="32">
        <f t="shared" si="19"/>
        <v>-3.3268541400010676</v>
      </c>
      <c r="Q64" s="32">
        <f t="shared" si="19"/>
        <v>4.0221172035282748</v>
      </c>
      <c r="R64" s="32">
        <f t="shared" si="19"/>
        <v>11.011568790274939</v>
      </c>
      <c r="S64" s="32">
        <f t="shared" si="19"/>
        <v>20.341498346496813</v>
      </c>
      <c r="T64" s="32">
        <f t="shared" si="19"/>
        <v>30.809193365644049</v>
      </c>
      <c r="U64" s="32">
        <f t="shared" si="19"/>
        <v>37.800392699029814</v>
      </c>
      <c r="V64" s="32">
        <f t="shared" si="19"/>
        <v>27.120468992692469</v>
      </c>
      <c r="W64" s="32">
        <f t="shared" si="19"/>
        <v>32.34684265940011</v>
      </c>
    </row>
    <row r="65" spans="1:23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>
      <c r="B66" s="1" t="s">
        <v>36</v>
      </c>
      <c r="C66" s="1"/>
      <c r="D66" s="1">
        <v>1991</v>
      </c>
      <c r="E66" s="1">
        <v>1992</v>
      </c>
      <c r="F66" s="1">
        <v>1993</v>
      </c>
      <c r="G66" s="1">
        <v>1994</v>
      </c>
      <c r="H66" s="1">
        <v>1995</v>
      </c>
      <c r="I66" s="1">
        <v>1996</v>
      </c>
      <c r="J66" s="1">
        <v>1997</v>
      </c>
      <c r="K66" s="1">
        <v>1998</v>
      </c>
      <c r="L66" s="1">
        <v>1999</v>
      </c>
      <c r="M66" s="1">
        <v>2000</v>
      </c>
      <c r="N66" s="1">
        <v>2001</v>
      </c>
      <c r="O66" s="1">
        <v>2002</v>
      </c>
      <c r="P66" s="1">
        <v>2003</v>
      </c>
      <c r="Q66" s="1">
        <v>2004</v>
      </c>
      <c r="R66" s="1">
        <v>2005</v>
      </c>
      <c r="S66" s="1">
        <v>2006</v>
      </c>
      <c r="T66" s="1">
        <v>2007</v>
      </c>
      <c r="U66" s="1">
        <v>2008</v>
      </c>
      <c r="V66" s="1">
        <v>2009</v>
      </c>
      <c r="W66" s="1">
        <v>2010</v>
      </c>
    </row>
    <row r="67" spans="1:23" ht="15.75">
      <c r="B67" s="20" t="s">
        <v>5</v>
      </c>
      <c r="C67" s="31">
        <f>AVERAGE(D67:W67)</f>
        <v>16.790956911793934</v>
      </c>
      <c r="D67" s="30">
        <f t="shared" ref="D67:W67" si="20">(D8/D7)*100</f>
        <v>17.34458963324186</v>
      </c>
      <c r="E67" s="30">
        <f t="shared" si="20"/>
        <v>17.683621829418403</v>
      </c>
      <c r="F67" s="30">
        <f t="shared" si="20"/>
        <v>17.807214377849707</v>
      </c>
      <c r="G67" s="30">
        <f t="shared" si="20"/>
        <v>17.777136698888857</v>
      </c>
      <c r="H67" s="30">
        <f t="shared" si="20"/>
        <v>17.623760946219477</v>
      </c>
      <c r="I67" s="30">
        <f t="shared" si="20"/>
        <v>17.364232901100657</v>
      </c>
      <c r="J67" s="30">
        <f t="shared" si="20"/>
        <v>17.261778182445735</v>
      </c>
      <c r="K67" s="30">
        <f t="shared" si="20"/>
        <v>16.957466592846561</v>
      </c>
      <c r="L67" s="30">
        <f t="shared" si="20"/>
        <v>16.463277120440441</v>
      </c>
      <c r="M67" s="30">
        <f t="shared" si="20"/>
        <v>16.191665392427897</v>
      </c>
      <c r="N67" s="30">
        <f t="shared" si="20"/>
        <v>16.088106639387362</v>
      </c>
      <c r="O67" s="30">
        <f t="shared" si="20"/>
        <v>15.936482818900682</v>
      </c>
      <c r="P67" s="30">
        <f t="shared" si="20"/>
        <v>15.880346503286228</v>
      </c>
      <c r="Q67" s="30">
        <f t="shared" si="20"/>
        <v>15.849111708395998</v>
      </c>
      <c r="R67" s="30">
        <f t="shared" si="20"/>
        <v>15.893578089163221</v>
      </c>
      <c r="S67" s="30">
        <f t="shared" si="20"/>
        <v>16.056359910964574</v>
      </c>
      <c r="T67" s="30">
        <f t="shared" si="20"/>
        <v>16.351202322164287</v>
      </c>
      <c r="U67" s="30">
        <f t="shared" si="20"/>
        <v>16.765347194522427</v>
      </c>
      <c r="V67" s="30">
        <f t="shared" si="20"/>
        <v>17.042074162146353</v>
      </c>
      <c r="W67" s="30">
        <f t="shared" si="20"/>
        <v>17.481785212067923</v>
      </c>
    </row>
    <row r="68" spans="1:23" ht="15.75">
      <c r="B68" s="20" t="s">
        <v>38</v>
      </c>
      <c r="C68" s="31">
        <f>AVERAGE(D68:W68)</f>
        <v>31.20092100668063</v>
      </c>
      <c r="D68" s="30">
        <f t="shared" ref="D68:W68" si="21">(D9/D7)*100</f>
        <v>28.789411981703005</v>
      </c>
      <c r="E68" s="30">
        <f t="shared" si="21"/>
        <v>28.813978409914263</v>
      </c>
      <c r="F68" s="30">
        <f t="shared" si="21"/>
        <v>28.809542975944634</v>
      </c>
      <c r="G68" s="30">
        <f t="shared" si="21"/>
        <v>28.780035419161702</v>
      </c>
      <c r="H68" s="30">
        <f t="shared" si="21"/>
        <v>29.110867534452073</v>
      </c>
      <c r="I68" s="30">
        <f t="shared" si="21"/>
        <v>29.540281391939178</v>
      </c>
      <c r="J68" s="30">
        <f t="shared" si="21"/>
        <v>29.241411895818793</v>
      </c>
      <c r="K68" s="30">
        <f t="shared" si="21"/>
        <v>29.646298826619237</v>
      </c>
      <c r="L68" s="30">
        <f t="shared" si="21"/>
        <v>30.970851275127337</v>
      </c>
      <c r="M68" s="30">
        <f t="shared" si="21"/>
        <v>31.623626742635285</v>
      </c>
      <c r="N68" s="30">
        <f t="shared" si="21"/>
        <v>31.748871813890517</v>
      </c>
      <c r="O68" s="30">
        <f t="shared" si="21"/>
        <v>32.153831100768954</v>
      </c>
      <c r="P68" s="30">
        <f t="shared" si="21"/>
        <v>32.416134682438013</v>
      </c>
      <c r="Q68" s="30">
        <f t="shared" si="21"/>
        <v>32.828336205441005</v>
      </c>
      <c r="R68" s="30">
        <f t="shared" si="21"/>
        <v>33.143583228657612</v>
      </c>
      <c r="S68" s="30">
        <f t="shared" si="21"/>
        <v>33.323998184234519</v>
      </c>
      <c r="T68" s="30">
        <f t="shared" si="21"/>
        <v>33.473058430106725</v>
      </c>
      <c r="U68" s="30">
        <f t="shared" si="21"/>
        <v>33.410574935786215</v>
      </c>
      <c r="V68" s="30">
        <f t="shared" si="21"/>
        <v>33.360529805061461</v>
      </c>
      <c r="W68" s="30">
        <f t="shared" si="21"/>
        <v>32.83319529391207</v>
      </c>
    </row>
    <row r="69" spans="1:23" ht="15.75">
      <c r="B69" s="20" t="s">
        <v>10</v>
      </c>
      <c r="C69" s="31">
        <f>AVERAGE(D69:W69)</f>
        <v>52.008122081525435</v>
      </c>
      <c r="D69" s="30">
        <f t="shared" ref="D69:W69" si="22">(D10/D7)*100</f>
        <v>53.865998385055136</v>
      </c>
      <c r="E69" s="30">
        <f t="shared" si="22"/>
        <v>53.50239976066733</v>
      </c>
      <c r="F69" s="30">
        <f t="shared" si="22"/>
        <v>53.383242646205652</v>
      </c>
      <c r="G69" s="30">
        <f t="shared" si="22"/>
        <v>53.442827881949441</v>
      </c>
      <c r="H69" s="30">
        <f t="shared" si="22"/>
        <v>53.26537151932844</v>
      </c>
      <c r="I69" s="30">
        <f t="shared" si="22"/>
        <v>53.095485706960169</v>
      </c>
      <c r="J69" s="30">
        <f t="shared" si="22"/>
        <v>53.496809921735469</v>
      </c>
      <c r="K69" s="30">
        <f t="shared" si="22"/>
        <v>53.396234580534198</v>
      </c>
      <c r="L69" s="30">
        <f t="shared" si="22"/>
        <v>52.565871604432225</v>
      </c>
      <c r="M69" s="30">
        <f t="shared" si="22"/>
        <v>52.184707864936811</v>
      </c>
      <c r="N69" s="30">
        <f t="shared" si="22"/>
        <v>52.163021546722135</v>
      </c>
      <c r="O69" s="30">
        <f t="shared" si="22"/>
        <v>51.909686080330353</v>
      </c>
      <c r="P69" s="30">
        <f t="shared" si="22"/>
        <v>51.70351881427576</v>
      </c>
      <c r="Q69" s="30">
        <f t="shared" si="22"/>
        <v>51.322552086163</v>
      </c>
      <c r="R69" s="30">
        <f t="shared" si="22"/>
        <v>50.962838682179168</v>
      </c>
      <c r="S69" s="30">
        <f t="shared" si="22"/>
        <v>50.619641904800929</v>
      </c>
      <c r="T69" s="30">
        <f t="shared" si="22"/>
        <v>50.175739247728991</v>
      </c>
      <c r="U69" s="30">
        <f t="shared" si="22"/>
        <v>49.824077869691344</v>
      </c>
      <c r="V69" s="30">
        <f t="shared" si="22"/>
        <v>49.597396032792204</v>
      </c>
      <c r="W69" s="30">
        <f t="shared" si="22"/>
        <v>49.685019494020018</v>
      </c>
    </row>
    <row r="70" spans="1:23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1:23">
      <c r="B71" s="1" t="s">
        <v>41</v>
      </c>
      <c r="C71" s="1"/>
      <c r="D71" s="1">
        <v>1991</v>
      </c>
      <c r="E71" s="1">
        <v>1992</v>
      </c>
      <c r="F71" s="1">
        <v>1993</v>
      </c>
      <c r="G71" s="1">
        <v>1994</v>
      </c>
      <c r="H71" s="1">
        <v>1995</v>
      </c>
      <c r="I71" s="1">
        <v>1996</v>
      </c>
      <c r="J71" s="1">
        <v>1997</v>
      </c>
      <c r="K71" s="1">
        <v>1998</v>
      </c>
      <c r="L71" s="1">
        <v>1999</v>
      </c>
      <c r="M71" s="1">
        <v>2000</v>
      </c>
      <c r="N71" s="1">
        <v>2001</v>
      </c>
      <c r="O71" s="1">
        <v>2002</v>
      </c>
      <c r="P71" s="1">
        <v>2003</v>
      </c>
      <c r="Q71" s="1">
        <v>2004</v>
      </c>
      <c r="R71" s="1">
        <v>2005</v>
      </c>
      <c r="S71" s="1">
        <v>2006</v>
      </c>
      <c r="T71" s="1">
        <v>2007</v>
      </c>
      <c r="U71" s="1">
        <v>2008</v>
      </c>
      <c r="V71" s="1">
        <v>2009</v>
      </c>
      <c r="W71" s="1">
        <v>2010</v>
      </c>
    </row>
    <row r="72" spans="1:23" ht="15.75">
      <c r="B72" s="10" t="s">
        <v>31</v>
      </c>
      <c r="C72" s="31">
        <f>AVERAGE(D72:W72)</f>
        <v>0</v>
      </c>
      <c r="D72" s="30">
        <f t="shared" ref="D72:W72" si="23">(D13/D$10)*100</f>
        <v>0</v>
      </c>
      <c r="E72" s="30">
        <f t="shared" si="23"/>
        <v>0</v>
      </c>
      <c r="F72" s="30">
        <f t="shared" si="23"/>
        <v>0</v>
      </c>
      <c r="G72" s="30">
        <f t="shared" si="23"/>
        <v>0</v>
      </c>
      <c r="H72" s="30">
        <f t="shared" si="23"/>
        <v>0</v>
      </c>
      <c r="I72" s="30">
        <f t="shared" si="23"/>
        <v>0</v>
      </c>
      <c r="J72" s="30">
        <f t="shared" si="23"/>
        <v>0</v>
      </c>
      <c r="K72" s="30">
        <f t="shared" si="23"/>
        <v>0</v>
      </c>
      <c r="L72" s="30">
        <f t="shared" si="23"/>
        <v>0</v>
      </c>
      <c r="M72" s="30">
        <f t="shared" si="23"/>
        <v>0</v>
      </c>
      <c r="N72" s="30">
        <f t="shared" si="23"/>
        <v>0</v>
      </c>
      <c r="O72" s="30">
        <f t="shared" si="23"/>
        <v>0</v>
      </c>
      <c r="P72" s="30">
        <f t="shared" si="23"/>
        <v>0</v>
      </c>
      <c r="Q72" s="30">
        <f t="shared" si="23"/>
        <v>0</v>
      </c>
      <c r="R72" s="30">
        <f t="shared" si="23"/>
        <v>0</v>
      </c>
      <c r="S72" s="30">
        <f t="shared" si="23"/>
        <v>0</v>
      </c>
      <c r="T72" s="30">
        <f t="shared" si="23"/>
        <v>0</v>
      </c>
      <c r="U72" s="30">
        <f t="shared" si="23"/>
        <v>0</v>
      </c>
      <c r="V72" s="30">
        <f t="shared" si="23"/>
        <v>0</v>
      </c>
      <c r="W72" s="30">
        <f t="shared" si="23"/>
        <v>0</v>
      </c>
    </row>
    <row r="73" spans="1:23" ht="15.75">
      <c r="A73" s="36"/>
      <c r="B73" s="10" t="s">
        <v>11</v>
      </c>
      <c r="C73" s="31">
        <f>AVERAGE(D73:W73)</f>
        <v>52.667846830532575</v>
      </c>
      <c r="D73" s="30">
        <f t="shared" ref="D73:W73" si="24">(D16/D$10)*100</f>
        <v>50.428925567111058</v>
      </c>
      <c r="E73" s="30">
        <f t="shared" si="24"/>
        <v>50.673194790265583</v>
      </c>
      <c r="F73" s="30">
        <f>(F16/F$10)*100</f>
        <v>50.899234767159982</v>
      </c>
      <c r="G73" s="30">
        <f t="shared" si="24"/>
        <v>51.113330463506834</v>
      </c>
      <c r="H73" s="30">
        <f t="shared" si="24"/>
        <v>51.324103249705267</v>
      </c>
      <c r="I73" s="30">
        <f t="shared" si="24"/>
        <v>51.528739123405273</v>
      </c>
      <c r="J73" s="30">
        <f t="shared" si="24"/>
        <v>51.731337089398423</v>
      </c>
      <c r="K73" s="30">
        <f t="shared" si="24"/>
        <v>51.937167649513846</v>
      </c>
      <c r="L73" s="30">
        <f t="shared" si="24"/>
        <v>52.150458565516665</v>
      </c>
      <c r="M73" s="30">
        <f t="shared" si="24"/>
        <v>52.371920533241614</v>
      </c>
      <c r="N73" s="30">
        <f t="shared" si="24"/>
        <v>52.600556619526643</v>
      </c>
      <c r="O73" s="30">
        <f t="shared" si="24"/>
        <v>52.842595733156628</v>
      </c>
      <c r="P73" s="30">
        <f t="shared" si="24"/>
        <v>53.108098259012735</v>
      </c>
      <c r="Q73" s="30">
        <f t="shared" si="24"/>
        <v>53.392446011890428</v>
      </c>
      <c r="R73" s="30">
        <f t="shared" si="24"/>
        <v>53.687109949712344</v>
      </c>
      <c r="S73" s="30">
        <f t="shared" si="24"/>
        <v>54.023479529755861</v>
      </c>
      <c r="T73" s="30">
        <f t="shared" si="24"/>
        <v>54.366818252105155</v>
      </c>
      <c r="U73" s="30">
        <f t="shared" si="24"/>
        <v>54.713056738526497</v>
      </c>
      <c r="V73" s="30">
        <f t="shared" si="24"/>
        <v>55.052675275747532</v>
      </c>
      <c r="W73" s="30">
        <f t="shared" si="24"/>
        <v>55.411688442393178</v>
      </c>
    </row>
    <row r="74" spans="1:23" ht="15.75">
      <c r="A74" s="36"/>
      <c r="B74" s="10" t="s">
        <v>12</v>
      </c>
      <c r="C74" s="31">
        <f>AVERAGE(D74:W74)</f>
        <v>46.340769936186469</v>
      </c>
      <c r="D74" s="30">
        <f t="shared" ref="D74:W74" si="25">(D19/D$10)*100</f>
        <v>48.556047772119541</v>
      </c>
      <c r="E74" s="30">
        <f t="shared" si="25"/>
        <v>48.313726629399575</v>
      </c>
      <c r="F74" s="30">
        <f t="shared" si="25"/>
        <v>48.089631471209202</v>
      </c>
      <c r="G74" s="30">
        <f t="shared" si="25"/>
        <v>47.877484568460325</v>
      </c>
      <c r="H74" s="30">
        <f t="shared" si="25"/>
        <v>47.66885634844931</v>
      </c>
      <c r="I74" s="30">
        <f t="shared" si="25"/>
        <v>47.46632918482787</v>
      </c>
      <c r="J74" s="30">
        <f t="shared" si="25"/>
        <v>47.265951095226789</v>
      </c>
      <c r="K74" s="30">
        <f t="shared" si="25"/>
        <v>47.062325995867653</v>
      </c>
      <c r="L74" s="30">
        <f t="shared" si="25"/>
        <v>46.851782292999047</v>
      </c>
      <c r="M74" s="30">
        <f t="shared" si="25"/>
        <v>46.633306120767713</v>
      </c>
      <c r="N74" s="30">
        <f t="shared" si="25"/>
        <v>46.407546375759381</v>
      </c>
      <c r="O74" s="30">
        <f t="shared" si="25"/>
        <v>46.168659121759262</v>
      </c>
      <c r="P74" s="30">
        <f t="shared" si="25"/>
        <v>45.906333919371953</v>
      </c>
      <c r="Q74" s="30">
        <f t="shared" si="25"/>
        <v>45.625180848008114</v>
      </c>
      <c r="R74" s="30">
        <f t="shared" si="25"/>
        <v>45.333244197323779</v>
      </c>
      <c r="S74" s="30">
        <f t="shared" si="25"/>
        <v>45.000428323165984</v>
      </c>
      <c r="T74" s="30">
        <f t="shared" si="25"/>
        <v>44.660741651082333</v>
      </c>
      <c r="U74" s="30">
        <f t="shared" si="25"/>
        <v>44.318218026985789</v>
      </c>
      <c r="V74" s="30">
        <f t="shared" si="25"/>
        <v>43.982401439196558</v>
      </c>
      <c r="W74" s="30">
        <f t="shared" si="25"/>
        <v>43.627203341749173</v>
      </c>
    </row>
    <row r="75" spans="1:23" ht="15.75">
      <c r="A75" s="36"/>
      <c r="B75" s="10" t="s">
        <v>16</v>
      </c>
      <c r="C75" s="31">
        <f>AVERAGE(D75:W75)</f>
        <v>0.99138323328095113</v>
      </c>
      <c r="D75" s="35">
        <f t="shared" ref="D75:W75" si="26">(D23/D$10)*100</f>
        <v>1.0150266607693934</v>
      </c>
      <c r="E75" s="35">
        <f t="shared" si="26"/>
        <v>1.0130785803348366</v>
      </c>
      <c r="F75" s="35">
        <f t="shared" si="26"/>
        <v>1.0111337616308076</v>
      </c>
      <c r="G75" s="35">
        <f t="shared" si="26"/>
        <v>1.0091849680328411</v>
      </c>
      <c r="H75" s="35">
        <f t="shared" si="26"/>
        <v>1.0070404018454191</v>
      </c>
      <c r="I75" s="35">
        <f t="shared" si="26"/>
        <v>1.0049316917668443</v>
      </c>
      <c r="J75" s="35">
        <f t="shared" si="26"/>
        <v>1.0027118153747929</v>
      </c>
      <c r="K75" s="35">
        <f t="shared" si="26"/>
        <v>1.0005063546184871</v>
      </c>
      <c r="L75" s="35">
        <f t="shared" si="26"/>
        <v>0.99775914148428169</v>
      </c>
      <c r="M75" s="35">
        <f t="shared" si="26"/>
        <v>0.99477334599066547</v>
      </c>
      <c r="N75" s="35">
        <f t="shared" si="26"/>
        <v>0.99189700471399334</v>
      </c>
      <c r="O75" s="35">
        <f t="shared" si="26"/>
        <v>0.98874514508411437</v>
      </c>
      <c r="P75" s="35">
        <f t="shared" si="26"/>
        <v>0.9855678216153102</v>
      </c>
      <c r="Q75" s="35">
        <f t="shared" si="26"/>
        <v>0.98237314010145316</v>
      </c>
      <c r="R75" s="35">
        <f t="shared" si="26"/>
        <v>0.97964585296386963</v>
      </c>
      <c r="S75" s="35">
        <f t="shared" si="26"/>
        <v>0.97609214707815029</v>
      </c>
      <c r="T75" s="35">
        <f t="shared" si="26"/>
        <v>0.9724400968125092</v>
      </c>
      <c r="U75" s="35">
        <f t="shared" si="26"/>
        <v>0.96872523448770109</v>
      </c>
      <c r="V75" s="35">
        <f t="shared" si="26"/>
        <v>0.96492328505591829</v>
      </c>
      <c r="W75" s="35">
        <f t="shared" si="26"/>
        <v>0.96110821585763573</v>
      </c>
    </row>
    <row r="76" spans="1:23">
      <c r="C76" s="31"/>
    </row>
    <row r="147" spans="4:23">
      <c r="D147">
        <v>357991974691.40973</v>
      </c>
      <c r="E147">
        <v>209424614889.86441</v>
      </c>
      <c r="F147">
        <v>155393071967.73361</v>
      </c>
      <c r="G147">
        <v>114990874553.5117</v>
      </c>
      <c r="H147">
        <v>105710073006.22369</v>
      </c>
      <c r="I147">
        <v>83717725017.577133</v>
      </c>
      <c r="J147">
        <v>76560539942.992508</v>
      </c>
      <c r="K147">
        <v>67039002934.303223</v>
      </c>
      <c r="L147">
        <v>71712072213.5177</v>
      </c>
      <c r="M147">
        <v>84322568930.890823</v>
      </c>
      <c r="N147">
        <v>93048641007.831757</v>
      </c>
      <c r="O147">
        <v>95673415460.33461</v>
      </c>
      <c r="P147">
        <v>109024690291.911</v>
      </c>
      <c r="Q147">
        <v>122801107305.7719</v>
      </c>
      <c r="R147">
        <v>135895012113.95081</v>
      </c>
      <c r="S147">
        <v>160408172575.18109</v>
      </c>
      <c r="T147">
        <v>194059220253.4122</v>
      </c>
      <c r="U147">
        <v>214808152095.34421</v>
      </c>
      <c r="V147">
        <v>183817869392.03601</v>
      </c>
      <c r="W147">
        <v>195115472077.78769</v>
      </c>
    </row>
    <row r="164" spans="4:23">
      <c r="D164">
        <v>16.733127809502903</v>
      </c>
      <c r="E164">
        <v>16.580501480349163</v>
      </c>
      <c r="F164">
        <v>16.468023097101014</v>
      </c>
      <c r="G164">
        <v>16.43996401359318</v>
      </c>
      <c r="H164">
        <v>16.499187467504473</v>
      </c>
      <c r="I164">
        <v>16.376617331615748</v>
      </c>
      <c r="J164">
        <v>16.247920735025762</v>
      </c>
      <c r="K164">
        <v>16.177332794073326</v>
      </c>
      <c r="L164">
        <v>16.040194576334379</v>
      </c>
      <c r="M164">
        <v>16.10529240579411</v>
      </c>
      <c r="N164">
        <v>16.092630373570319</v>
      </c>
      <c r="O164">
        <v>16.184894687224606</v>
      </c>
      <c r="P164">
        <v>16.259426870040112</v>
      </c>
      <c r="Q164">
        <v>16.258761154313685</v>
      </c>
      <c r="R164">
        <v>16.530787897850022</v>
      </c>
      <c r="S164">
        <v>16.734793831940237</v>
      </c>
      <c r="T164">
        <v>16.928355379414334</v>
      </c>
      <c r="U164">
        <v>17.05475854690442</v>
      </c>
      <c r="V164">
        <v>17.209082467406947</v>
      </c>
      <c r="W164">
        <v>17.328619598725297</v>
      </c>
    </row>
    <row r="166" spans="4:23">
      <c r="D166">
        <v>112215.13703894158</v>
      </c>
      <c r="E166">
        <v>111749.48350308472</v>
      </c>
      <c r="F166">
        <v>111402.43170884353</v>
      </c>
      <c r="G166">
        <v>111315.33712832928</v>
      </c>
      <c r="H166">
        <v>111498.92184381305</v>
      </c>
      <c r="I166">
        <v>111117.94534658678</v>
      </c>
      <c r="J166">
        <v>110713.63156992324</v>
      </c>
      <c r="K166">
        <v>110489.98678528714</v>
      </c>
      <c r="L166">
        <v>110051.6351021747</v>
      </c>
      <c r="M166">
        <v>110260.35241150206</v>
      </c>
      <c r="N166">
        <v>110219.8456982127</v>
      </c>
      <c r="O166">
        <v>110514.00946538913</v>
      </c>
      <c r="P166">
        <v>110749.95959930889</v>
      </c>
      <c r="Q166">
        <v>110747.85872008371</v>
      </c>
      <c r="R166">
        <v>111596.50145306997</v>
      </c>
      <c r="S166">
        <v>112220.18671354346</v>
      </c>
      <c r="T166">
        <v>112802.02609773361</v>
      </c>
      <c r="U166">
        <v>113176.85530396779</v>
      </c>
      <c r="V166">
        <v>113629.0528635985</v>
      </c>
      <c r="W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Wealth_RUS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2014-12-03T14:48:42Z</dcterms:modified>
</cp:coreProperties>
</file>