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D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<sst xmlns="http://schemas.openxmlformats.org/spreadsheetml/2006/main" count="95" uniqueCount="65">
  <si>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</si>
  <si>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</si>
  <si>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</si>
  <si>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</si>
  <si>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</si>
  <si>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</si>
  <si>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</si>
  <si>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</si>
  <si>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</si>
  <si>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</si>
  <si>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</si>
  <si>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</si>
  <si>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</si>
  <si>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</si>
  <si>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</si>
  <si>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</si>
  <si>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</si>
  <si>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</si>
  <si>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</si>
  <si>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</si>
  <si>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</si>
  <si>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</si>
  <si>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</si>
  <si>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</si>
  <si>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</si>
  <si>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</si>
  <si>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</si>
  <si>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</si>
  <si>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</si>
  <si>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</si>
  <si>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</si>
  <si>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</si>
  <si>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</si>
  <si>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</si>
  <si>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</si>
  <si>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</si>
  <si>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</si>
  <si>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</si>
  <si>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</si>
  <si>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</si>
  <si>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</si>
  <si>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</si>
  <si>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</si>
  <si>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</si>
  <si>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</si>
  <si>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</si>
  <si>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</si>
  <si>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</si>
  <si>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</si>
  <si>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</si>
  <si>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</si>
  <si>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</si>
  <si>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</si>
  <si>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</si>
  <si>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</si>
  <si>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</si>
  <si>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</si>
  <si>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</si>
  <si>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</si>
  <si>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</si>
  <si>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</si>
  <si>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</si>
  <si>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</si>
  <si>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Sudan (former)</t>
  </si>
  <si>
    <t>SDN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</si>
</sst>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Wealth_SDN!$B$54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Wealth_SDN!$D$52:$X$52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-1.6151955436808474</c:v>
                </c:pt>
                <c:pt idx="2">
                  <c:v>-1.1415085465518726</c:v>
                </c:pt>
                <c:pt idx="3">
                  <c:v>-0.97847197433464927</c:v>
                </c:pt>
                <c:pt idx="4">
                  <c:v>0.45391057986485794</c:v>
                </c:pt>
                <c:pt idx="5">
                  <c:v>1.8536044620727443</c:v>
                </c:pt>
                <c:pt idx="6">
                  <c:v>8.0089570993283168</c:v>
                </c:pt>
                <c:pt idx="7">
                  <c:v>15.801686503431011</c:v>
                </c:pt>
                <c:pt idx="8">
                  <c:v>38.281479173775153</c:v>
                </c:pt>
                <c:pt idx="9">
                  <c:v>48.466089549333404</c:v>
                </c:pt>
                <c:pt idx="10">
                  <c:v>55.55776969076458</c:v>
                </c:pt>
                <c:pt idx="11">
                  <c:v>66.693128224931982</c:v>
                </c:pt>
                <c:pt idx="12">
                  <c:v>89.607718211127988</c:v>
                </c:pt>
                <c:pt idx="13">
                  <c:v>120.50448767722762</c:v>
                </c:pt>
                <c:pt idx="14">
                  <c:v>158.952913160469</c:v>
                </c:pt>
                <c:pt idx="15">
                  <c:v>203.5746232158609</c:v>
                </c:pt>
                <c:pt idx="16">
                  <c:v>249.30178390206387</c:v>
                </c:pt>
                <c:pt idx="17">
                  <c:v>286.34838855140498</c:v>
                </c:pt>
                <c:pt idx="18">
                  <c:v>319.29308280329957</c:v>
                </c:pt>
                <c:pt idx="19">
                  <c:v>359.8737860460048</c:v>
                </c:pt>
                <c:pt idx="20" formatCode="_(* #,##0.0000_);_(* \(#,##0.0000\);_(* &quot;-&quot;??_);_(@_)">
                  <c:v>398.47648682503649</c:v>
                </c:pt>
              </c:numCache>
            </c:numRef>
          </c:val>
        </c:ser>
        <c:ser>
          <c:idx val="1"/>
          <c:order val="1"/>
          <c:tx>
            <c:strRef>
              <c:f>Wealth_SDN!$B$55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Wealth_SDN!$D$52:$X$52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0.22782280205972949</c:v>
                </c:pt>
                <c:pt idx="2">
                  <c:v>0.43899323768166187</c:v>
                </c:pt>
                <c:pt idx="3">
                  <c:v>0.61044761435151695</c:v>
                </c:pt>
                <c:pt idx="4">
                  <c:v>2.1039912501348956</c:v>
                </c:pt>
                <c:pt idx="5">
                  <c:v>-0.65805201055521012</c:v>
                </c:pt>
                <c:pt idx="6">
                  <c:v>0.15189345183563852</c:v>
                </c:pt>
                <c:pt idx="7">
                  <c:v>0.7867909421547914</c:v>
                </c:pt>
                <c:pt idx="8">
                  <c:v>1.4713299560514592</c:v>
                </c:pt>
                <c:pt idx="9">
                  <c:v>2.1817254932453123</c:v>
                </c:pt>
                <c:pt idx="10">
                  <c:v>2.8966308749412528</c:v>
                </c:pt>
                <c:pt idx="11">
                  <c:v>3.4491846387229241</c:v>
                </c:pt>
                <c:pt idx="12">
                  <c:v>4.0670087806745858</c:v>
                </c:pt>
                <c:pt idx="13">
                  <c:v>4.7309567501701011</c:v>
                </c:pt>
                <c:pt idx="14">
                  <c:v>5.4224066266761461</c:v>
                </c:pt>
                <c:pt idx="15">
                  <c:v>6.1178752010316195</c:v>
                </c:pt>
                <c:pt idx="16">
                  <c:v>6.8323192646005726</c:v>
                </c:pt>
                <c:pt idx="17">
                  <c:v>7.6206339413075863</c:v>
                </c:pt>
                <c:pt idx="18">
                  <c:v>8.4474284574062928</c:v>
                </c:pt>
                <c:pt idx="19">
                  <c:v>9.2738776492179866</c:v>
                </c:pt>
                <c:pt idx="20">
                  <c:v>10.074396476500947</c:v>
                </c:pt>
              </c:numCache>
            </c:numRef>
          </c:val>
        </c:ser>
        <c:ser>
          <c:idx val="2"/>
          <c:order val="2"/>
          <c:tx>
            <c:strRef>
              <c:f>Wealth_SDN!$B$56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Wealth_SDN!$D$52:$X$52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-3.1853506964061196</c:v>
                </c:pt>
                <c:pt idx="2">
                  <c:v>-6.3543808579770484</c:v>
                </c:pt>
                <c:pt idx="3">
                  <c:v>-9.4732393830855628</c:v>
                </c:pt>
                <c:pt idx="4">
                  <c:v>-12.499497488140998</c:v>
                </c:pt>
                <c:pt idx="5">
                  <c:v>-15.40843146256503</c:v>
                </c:pt>
                <c:pt idx="6">
                  <c:v>-18.209485943990721</c:v>
                </c:pt>
                <c:pt idx="7">
                  <c:v>-20.914657908201704</c:v>
                </c:pt>
                <c:pt idx="8">
                  <c:v>-23.51448965463717</c:v>
                </c:pt>
                <c:pt idx="9">
                  <c:v>-26.027149906077685</c:v>
                </c:pt>
                <c:pt idx="10">
                  <c:v>-28.480748166965331</c:v>
                </c:pt>
                <c:pt idx="11">
                  <c:v>-30.344055632656875</c:v>
                </c:pt>
                <c:pt idx="12">
                  <c:v>-32.136257461272642</c:v>
                </c:pt>
                <c:pt idx="13">
                  <c:v>-33.888435812631165</c:v>
                </c:pt>
                <c:pt idx="14">
                  <c:v>-35.654601497430939</c:v>
                </c:pt>
                <c:pt idx="15">
                  <c:v>-37.420879430803907</c:v>
                </c:pt>
                <c:pt idx="16">
                  <c:v>-39.198712563796931</c:v>
                </c:pt>
                <c:pt idx="17">
                  <c:v>-40.998019762037131</c:v>
                </c:pt>
                <c:pt idx="18">
                  <c:v>-42.766638079066269</c:v>
                </c:pt>
                <c:pt idx="19">
                  <c:v>-44.479169241221548</c:v>
                </c:pt>
                <c:pt idx="20">
                  <c:v>-46.132496390533326</c:v>
                </c:pt>
              </c:numCache>
            </c:numRef>
          </c:val>
        </c:ser>
        <c:ser>
          <c:idx val="4"/>
          <c:order val="3"/>
          <c:tx>
            <c:strRef>
              <c:f>Wealth_SDN!$B$53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Wealth_SDN!$D$52:$X$52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-2.4297849260146664</c:v>
                </c:pt>
                <c:pt idx="2">
                  <c:v>-4.8175309667822024</c:v>
                </c:pt>
                <c:pt idx="3">
                  <c:v>-7.1800560284369759</c:v>
                </c:pt>
                <c:pt idx="4">
                  <c:v>-9.1681464822921281</c:v>
                </c:pt>
                <c:pt idx="5">
                  <c:v>-11.977491307394761</c:v>
                </c:pt>
                <c:pt idx="6">
                  <c:v>-13.863813268593583</c:v>
                </c:pt>
                <c:pt idx="7">
                  <c:v>-15.687878062896587</c:v>
                </c:pt>
                <c:pt idx="8">
                  <c:v>-17.187917185539213</c:v>
                </c:pt>
                <c:pt idx="9">
                  <c:v>-18.809738928951603</c:v>
                </c:pt>
                <c:pt idx="10">
                  <c:v>-20.434026660922775</c:v>
                </c:pt>
                <c:pt idx="11">
                  <c:v>-21.574543089054409</c:v>
                </c:pt>
                <c:pt idx="12">
                  <c:v>-22.460039026253465</c:v>
                </c:pt>
                <c:pt idx="13">
                  <c:v>-23.178600165321139</c:v>
                </c:pt>
                <c:pt idx="14">
                  <c:v>-23.78261538405788</c:v>
                </c:pt>
                <c:pt idx="15">
                  <c:v>-24.288226110163247</c:v>
                </c:pt>
                <c:pt idx="16">
                  <c:v>-24.781190194846737</c:v>
                </c:pt>
                <c:pt idx="17">
                  <c:v>-25.412159270474</c:v>
                </c:pt>
                <c:pt idx="18">
                  <c:v>-26.076128584235924</c:v>
                </c:pt>
                <c:pt idx="19">
                  <c:v>-26.576215949215843</c:v>
                </c:pt>
                <c:pt idx="20">
                  <c:v>-27.067544348252071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Wealth_SDN!$D$64:$X$64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3.9655026778478542</c:v>
                </c:pt>
                <c:pt idx="2">
                  <c:v>5.960716333397853</c:v>
                </c:pt>
                <c:pt idx="3">
                  <c:v>4.2594231299891261</c:v>
                </c:pt>
                <c:pt idx="4">
                  <c:v>7.6466706671997731</c:v>
                </c:pt>
                <c:pt idx="5">
                  <c:v>11.172017443583805</c:v>
                </c:pt>
                <c:pt idx="6">
                  <c:v>14.752528728913816</c:v>
                </c:pt>
                <c:pt idx="7">
                  <c:v>21.628178575307079</c:v>
                </c:pt>
                <c:pt idx="8">
                  <c:v>28.353582907621977</c:v>
                </c:pt>
                <c:pt idx="9">
                  <c:v>30.504461731051592</c:v>
                </c:pt>
                <c:pt idx="10">
                  <c:v>38.058301397150785</c:v>
                </c:pt>
                <c:pt idx="11">
                  <c:v>49.414876745559731</c:v>
                </c:pt>
                <c:pt idx="12">
                  <c:v>54.769098287851662</c:v>
                </c:pt>
                <c:pt idx="13">
                  <c:v>58.790596123065257</c:v>
                </c:pt>
                <c:pt idx="14">
                  <c:v>65.164334905954007</c:v>
                </c:pt>
                <c:pt idx="15">
                  <c:v>71.137574357175694</c:v>
                </c:pt>
                <c:pt idx="16">
                  <c:v>82.663742927169267</c:v>
                </c:pt>
                <c:pt idx="17">
                  <c:v>95.127725075081202</c:v>
                </c:pt>
                <c:pt idx="18">
                  <c:v>105.02021120208096</c:v>
                </c:pt>
                <c:pt idx="19">
                  <c:v>116.27980368301851</c:v>
                </c:pt>
                <c:pt idx="20">
                  <c:v>121.6359113756245</c:v>
                </c:pt>
              </c:numCache>
            </c:numRef>
          </c:val>
        </c:ser>
        <c:marker val="1"/>
        <c:axId val="75049984"/>
        <c:axId val="75064064"/>
      </c:lineChart>
      <c:catAx>
        <c:axId val="750499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064064"/>
        <c:crosses val="autoZero"/>
        <c:auto val="1"/>
        <c:lblAlgn val="ctr"/>
        <c:lblOffset val="100"/>
      </c:catAx>
      <c:valAx>
        <c:axId val="750640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04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Wealth_SDN!$B$40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Wealth_SDN!$D$38:$X$38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Wealth_SDN!$D$40:$X$40</c:f>
              <c:numCache>
                <c:formatCode>_(* #,##0_);_(* \(#,##0\);_(* "-"??_);_(@_)</c:formatCode>
                <c:ptCount val="21"/>
                <c:pt idx="0">
                  <c:v>310.78525350040832</c:v>
                </c:pt>
                <c:pt idx="1">
                  <c:v>305.76546393545249</c:v>
                </c:pt>
                <c:pt idx="2">
                  <c:v>307.23761327027825</c:v>
                </c:pt>
                <c:pt idx="3">
                  <c:v>307.74430689454192</c:v>
                </c:pt>
                <c:pt idx="4">
                  <c:v>312.1959406467065</c:v>
                </c:pt>
                <c:pt idx="5">
                  <c:v>316.54598282675596</c:v>
                </c:pt>
                <c:pt idx="6">
                  <c:v>335.67591112429477</c:v>
                </c:pt>
                <c:pt idx="7">
                  <c:v>359.89456495743622</c:v>
                </c:pt>
                <c:pt idx="8">
                  <c:v>429.75844559433142</c:v>
                </c:pt>
                <c:pt idx="9">
                  <c:v>461.41071276803905</c:v>
                </c:pt>
                <c:pt idx="10">
                  <c:v>483.45060887302401</c:v>
                </c:pt>
                <c:pt idx="11">
                  <c:v>518.05766112161552</c:v>
                </c:pt>
                <c:pt idx="12">
                  <c:v>589.272827698794</c:v>
                </c:pt>
                <c:pt idx="13">
                  <c:v>685.29543100744843</c:v>
                </c:pt>
                <c:pt idx="14">
                  <c:v>804.78746761245577</c:v>
                </c:pt>
                <c:pt idx="15">
                  <c:v>943.4651623243227</c:v>
                </c:pt>
                <c:pt idx="16">
                  <c:v>1085.5784345814777</c:v>
                </c:pt>
                <c:pt idx="17">
                  <c:v>1200.7138187542264</c:v>
                </c:pt>
                <c:pt idx="18">
                  <c:v>1303.1010702999115</c:v>
                </c:pt>
                <c:pt idx="19">
                  <c:v>1429.2199117450014</c:v>
                </c:pt>
                <c:pt idx="20">
                  <c:v>1549.1914132191191</c:v>
                </c:pt>
              </c:numCache>
            </c:numRef>
          </c:val>
        </c:ser>
        <c:ser>
          <c:idx val="1"/>
          <c:order val="1"/>
          <c:tx>
            <c:strRef>
              <c:f>Wealth_SDN!$B$41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Wealth_SDN!$D$38:$X$38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Wealth_SDN!$D$41:$X$41</c:f>
              <c:numCache>
                <c:formatCode>General</c:formatCode>
                <c:ptCount val="21"/>
                <c:pt idx="0">
                  <c:v>4207.1859731052709</c:v>
                </c:pt>
                <c:pt idx="1">
                  <c:v>4216.7709020770635</c:v>
                </c:pt>
                <c:pt idx="2">
                  <c:v>4225.6552350238944</c:v>
                </c:pt>
                <c:pt idx="3">
                  <c:v>4232.8686395094237</c:v>
                </c:pt>
                <c:pt idx="4">
                  <c:v>4295.7047978563087</c:v>
                </c:pt>
                <c:pt idx="5">
                  <c:v>4179.5005012214551</c:v>
                </c:pt>
                <c:pt idx="6">
                  <c:v>4213.5764131049655</c:v>
                </c:pt>
                <c:pt idx="7">
                  <c:v>4240.28773126127</c:v>
                </c:pt>
                <c:pt idx="8">
                  <c:v>4269.0875606343643</c:v>
                </c:pt>
                <c:pt idx="9">
                  <c:v>4298.9752220287492</c:v>
                </c:pt>
                <c:pt idx="10">
                  <c:v>4329.0526209684358</c:v>
                </c:pt>
                <c:pt idx="11">
                  <c:v>4352.2995854121236</c:v>
                </c:pt>
                <c:pt idx="12">
                  <c:v>4378.2925960507719</c:v>
                </c:pt>
                <c:pt idx="13">
                  <c:v>4406.2261218921049</c:v>
                </c:pt>
                <c:pt idx="14">
                  <c:v>4435.3167041075203</c:v>
                </c:pt>
                <c:pt idx="15">
                  <c:v>4464.5763604151589</c:v>
                </c:pt>
                <c:pt idx="16">
                  <c:v>4494.6343508433156</c:v>
                </c:pt>
                <c:pt idx="17">
                  <c:v>4527.8002153456628</c:v>
                </c:pt>
                <c:pt idx="18">
                  <c:v>4562.5849982533719</c:v>
                </c:pt>
                <c:pt idx="19">
                  <c:v>4597.3552527261145</c:v>
                </c:pt>
                <c:pt idx="20">
                  <c:v>4631.0345685396305</c:v>
                </c:pt>
              </c:numCache>
            </c:numRef>
          </c:val>
        </c:ser>
        <c:ser>
          <c:idx val="2"/>
          <c:order val="2"/>
          <c:tx>
            <c:strRef>
              <c:f>Wealth_SDN!$B$42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Wealth_SDN!$D$38:$X$38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Wealth_SDN!$D$42:$X$42</c:f>
              <c:numCache>
                <c:formatCode>_(* #,##0_);_(* \(#,##0\);_(* "-"??_);_(@_)</c:formatCode>
                <c:ptCount val="21"/>
                <c:pt idx="0">
                  <c:v>15133.311713332796</c:v>
                </c:pt>
                <c:pt idx="1">
                  <c:v>14651.262663282841</c:v>
                </c:pt>
                <c:pt idx="2">
                  <c:v>14171.683450642779</c:v>
                </c:pt>
                <c:pt idx="3">
                  <c:v>13699.696868140252</c:v>
                </c:pt>
                <c:pt idx="4">
                  <c:v>13241.723795852216</c:v>
                </c:pt>
                <c:pt idx="5">
                  <c:v>12801.505749967586</c:v>
                </c:pt>
                <c:pt idx="6">
                  <c:v>12377.613444033159</c:v>
                </c:pt>
                <c:pt idx="7">
                  <c:v>11968.231338307423</c:v>
                </c:pt>
                <c:pt idx="8">
                  <c:v>11574.79069609716</c:v>
                </c:pt>
                <c:pt idx="9">
                  <c:v>11194.541987949657</c:v>
                </c:pt>
                <c:pt idx="10">
                  <c:v>10823.231314936616</c:v>
                </c:pt>
                <c:pt idx="11">
                  <c:v>10541.251187975713</c:v>
                </c:pt>
                <c:pt idx="12">
                  <c:v>10270.031698719238</c:v>
                </c:pt>
                <c:pt idx="13">
                  <c:v>10004.869087034618</c:v>
                </c:pt>
                <c:pt idx="14">
                  <c:v>9737.5897285799492</c:v>
                </c:pt>
                <c:pt idx="15">
                  <c:v>9470.2933831988048</c:v>
                </c:pt>
                <c:pt idx="16">
                  <c:v>9201.2483534400599</c:v>
                </c:pt>
                <c:pt idx="17">
                  <c:v>8928.9535864499358</c:v>
                </c:pt>
                <c:pt idx="18">
                  <c:v>8661.303063514817</c:v>
                </c:pt>
                <c:pt idx="19">
                  <c:v>8402.1403845578971</c:v>
                </c:pt>
                <c:pt idx="20">
                  <c:v>8151.9372334113859</c:v>
                </c:pt>
              </c:numCache>
            </c:numRef>
          </c:val>
        </c:ser>
        <c:overlap val="100"/>
        <c:axId val="78194176"/>
        <c:axId val="78195712"/>
      </c:barChart>
      <c:catAx>
        <c:axId val="7819417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195712"/>
        <c:crosses val="autoZero"/>
        <c:auto val="1"/>
        <c:lblAlgn val="ctr"/>
        <c:lblOffset val="100"/>
      </c:catAx>
      <c:valAx>
        <c:axId val="781957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19417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Wealth_SDN!$B$67:$B$69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Wealth_SDN!$C$67:$C$69</c:f>
              <c:numCache>
                <c:formatCode>_(* #,##0_);_(* \(#,##0\);_(* "-"??_);_(@_)</c:formatCode>
                <c:ptCount val="3"/>
                <c:pt idx="0">
                  <c:v>4.3604009689921712</c:v>
                </c:pt>
                <c:pt idx="1">
                  <c:v>27.211393824738554</c:v>
                </c:pt>
                <c:pt idx="2">
                  <c:v>68.428205206269269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Wealth_SDN!$B$72:$B$75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Wealth_SDN!$C$72:$C$75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87.337951128530605</c:v>
                </c:pt>
                <c:pt idx="2">
                  <c:v>12.6620488714694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520644411277.54687</v>
      </c>
      <c r="E7" s="13">
        <f t="shared" ref="E7:X7" si="0">+E8+E9+E10</f>
        <v>520758330039.16577</v>
      </c>
      <c r="F7" s="13">
        <f t="shared" si="0"/>
        <v>521221330350.07465</v>
      </c>
      <c r="G7" s="13">
        <f t="shared" si="0"/>
        <v>521776173810.75421</v>
      </c>
      <c r="H7" s="13">
        <f t="shared" si="0"/>
        <v>524191280271.87476</v>
      </c>
      <c r="I7" s="13">
        <f t="shared" si="0"/>
        <v>521368064625.64856</v>
      </c>
      <c r="J7" s="13">
        <f t="shared" si="0"/>
        <v>523532842521.22559</v>
      </c>
      <c r="K7" s="13">
        <f t="shared" si="0"/>
        <v>525777896174.64355</v>
      </c>
      <c r="L7" s="13">
        <f t="shared" si="0"/>
        <v>529695906229.56921</v>
      </c>
      <c r="M7" s="13">
        <f t="shared" si="0"/>
        <v>532394900232.1189</v>
      </c>
      <c r="N7" s="13">
        <f t="shared" si="0"/>
        <v>534550255332.81116</v>
      </c>
      <c r="O7" s="13">
        <f t="shared" si="0"/>
        <v>539440724741.07336</v>
      </c>
      <c r="P7" s="13">
        <f t="shared" si="0"/>
        <v>545751454674.026</v>
      </c>
      <c r="Q7" s="13">
        <f t="shared" si="0"/>
        <v>553183578956.25488</v>
      </c>
      <c r="R7" s="13">
        <f t="shared" si="0"/>
        <v>561718144910.90186</v>
      </c>
      <c r="S7" s="13">
        <f t="shared" si="0"/>
        <v>571481604804.25928</v>
      </c>
      <c r="T7" s="13">
        <f t="shared" si="0"/>
        <v>581927293455.61816</v>
      </c>
      <c r="U7" s="13">
        <f t="shared" si="0"/>
        <v>591775247736.39709</v>
      </c>
      <c r="V7" s="13">
        <f t="shared" si="0"/>
        <v>601637448479.95923</v>
      </c>
      <c r="W7" s="13">
        <f t="shared" si="0"/>
        <v>612907437564.75903</v>
      </c>
      <c r="X7" s="13">
        <f t="shared" si="0"/>
        <v>624193526749.45984</v>
      </c>
    </row>
    <row r="8" spans="1:24" s="22" customFormat="1" ht="15.75">
      <c r="A8" s="19">
        <v>1</v>
      </c>
      <c r="B8" s="20" t="s">
        <v>5</v>
      </c>
      <c r="C8" s="20"/>
      <c r="D8" s="21">
        <v>8233997028.9476614</v>
      </c>
      <c r="E8" s="21">
        <v>8304557283.5822477</v>
      </c>
      <c r="F8" s="21">
        <v>8561476879.3996925</v>
      </c>
      <c r="G8" s="21">
        <v>8803230240.9381504</v>
      </c>
      <c r="H8" s="21">
        <v>9168281915.8633194</v>
      </c>
      <c r="I8" s="21">
        <v>9541059000.640728</v>
      </c>
      <c r="J8" s="21">
        <v>10382156172.485804</v>
      </c>
      <c r="K8" s="21">
        <v>11420804150.718042</v>
      </c>
      <c r="L8" s="21">
        <v>13988347746.903156</v>
      </c>
      <c r="M8" s="21">
        <v>15396666884.339327</v>
      </c>
      <c r="N8" s="21">
        <v>16528078401.035936</v>
      </c>
      <c r="O8" s="21">
        <v>18133175480.071484</v>
      </c>
      <c r="P8" s="21">
        <v>21105460416.871048</v>
      </c>
      <c r="Q8" s="21">
        <v>25111577211.32756</v>
      </c>
      <c r="R8" s="21">
        <v>30182465095.361485</v>
      </c>
      <c r="S8" s="21">
        <v>36238798793.729172</v>
      </c>
      <c r="T8" s="21">
        <v>42737839942.547112</v>
      </c>
      <c r="U8" s="21">
        <v>48477181457.839294</v>
      </c>
      <c r="V8" s="21">
        <v>53968127594.732445</v>
      </c>
      <c r="W8" s="21">
        <v>60710845040.056885</v>
      </c>
      <c r="X8" s="21">
        <v>67470293026.22567</v>
      </c>
    </row>
    <row r="9" spans="1:24" s="22" customFormat="1" ht="15.75">
      <c r="A9" s="19">
        <v>2</v>
      </c>
      <c r="B9" s="20" t="s">
        <v>38</v>
      </c>
      <c r="C9" s="20"/>
      <c r="D9" s="21">
        <v>111465896185.88052</v>
      </c>
      <c r="E9" s="21">
        <v>114527046505.92651</v>
      </c>
      <c r="F9" s="21">
        <v>117752020040.41586</v>
      </c>
      <c r="G9" s="21">
        <v>121084018057.9437</v>
      </c>
      <c r="H9" s="21">
        <v>126152289272.21086</v>
      </c>
      <c r="I9" s="21">
        <v>125974938993.88957</v>
      </c>
      <c r="J9" s="21">
        <v>130322155733.59967</v>
      </c>
      <c r="K9" s="21">
        <v>134560230791.91234</v>
      </c>
      <c r="L9" s="21">
        <v>138955922733.63269</v>
      </c>
      <c r="M9" s="21">
        <v>143451132810.78156</v>
      </c>
      <c r="N9" s="21">
        <v>148000477832.40857</v>
      </c>
      <c r="O9" s="21">
        <v>152340208526.69809</v>
      </c>
      <c r="P9" s="21">
        <v>156813409232.33997</v>
      </c>
      <c r="Q9" s="21">
        <v>161459251680.40317</v>
      </c>
      <c r="R9" s="21">
        <v>166340552004.05197</v>
      </c>
      <c r="S9" s="21">
        <v>171485806667.98154</v>
      </c>
      <c r="T9" s="21">
        <v>176948028228.53833</v>
      </c>
      <c r="U9" s="21">
        <v>182803753247.28717</v>
      </c>
      <c r="V9" s="21">
        <v>188960146652.99811</v>
      </c>
      <c r="W9" s="21">
        <v>195287877008.07297</v>
      </c>
      <c r="X9" s="21">
        <v>201690544297.99838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400944518062.71869</v>
      </c>
      <c r="E10" s="21">
        <f t="shared" ref="E10:X10" si="1">+E13+E16+E19+E23</f>
        <v>397926726249.65698</v>
      </c>
      <c r="F10" s="21">
        <f t="shared" si="1"/>
        <v>394907833430.25909</v>
      </c>
      <c r="G10" s="21">
        <f t="shared" si="1"/>
        <v>391888925511.87238</v>
      </c>
      <c r="H10" s="21">
        <f t="shared" si="1"/>
        <v>388870709083.8006</v>
      </c>
      <c r="I10" s="21">
        <f t="shared" si="1"/>
        <v>385852066631.11829</v>
      </c>
      <c r="J10" s="21">
        <f t="shared" si="1"/>
        <v>382828530615.14008</v>
      </c>
      <c r="K10" s="21">
        <f t="shared" si="1"/>
        <v>379796861232.01318</v>
      </c>
      <c r="L10" s="21">
        <f t="shared" si="1"/>
        <v>376751635749.03339</v>
      </c>
      <c r="M10" s="21">
        <f t="shared" si="1"/>
        <v>373547100536.99805</v>
      </c>
      <c r="N10" s="21">
        <f t="shared" si="1"/>
        <v>370021699099.36664</v>
      </c>
      <c r="O10" s="21">
        <f t="shared" si="1"/>
        <v>368967340734.30383</v>
      </c>
      <c r="P10" s="21">
        <f t="shared" si="1"/>
        <v>367832585024.815</v>
      </c>
      <c r="Q10" s="21">
        <f t="shared" si="1"/>
        <v>366612750064.52423</v>
      </c>
      <c r="R10" s="21">
        <f t="shared" si="1"/>
        <v>365195127811.4884</v>
      </c>
      <c r="S10" s="21">
        <f t="shared" si="1"/>
        <v>363756999342.54865</v>
      </c>
      <c r="T10" s="21">
        <f t="shared" si="1"/>
        <v>362241425284.53278</v>
      </c>
      <c r="U10" s="21">
        <f t="shared" si="1"/>
        <v>360494313031.27063</v>
      </c>
      <c r="V10" s="21">
        <f t="shared" si="1"/>
        <v>358709174232.22864</v>
      </c>
      <c r="W10" s="21">
        <f t="shared" si="1"/>
        <v>356908715516.62915</v>
      </c>
      <c r="X10" s="21">
        <f t="shared" si="1"/>
        <v>355032689425.23578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350774833533.4115</v>
      </c>
      <c r="E11" s="38">
        <f t="shared" ref="E11:X11" si="2">+E13+E16</f>
        <v>347756304146.94519</v>
      </c>
      <c r="F11" s="38">
        <f t="shared" si="2"/>
        <v>344737774760.47888</v>
      </c>
      <c r="G11" s="38">
        <f t="shared" si="2"/>
        <v>341719245374.01257</v>
      </c>
      <c r="H11" s="38">
        <f t="shared" si="2"/>
        <v>338700715987.54626</v>
      </c>
      <c r="I11" s="38">
        <f t="shared" si="2"/>
        <v>335682186601.07996</v>
      </c>
      <c r="J11" s="38">
        <f t="shared" si="2"/>
        <v>332663657214.61371</v>
      </c>
      <c r="K11" s="38">
        <f t="shared" si="2"/>
        <v>329645127828.1474</v>
      </c>
      <c r="L11" s="38">
        <f t="shared" si="2"/>
        <v>326626598441.68103</v>
      </c>
      <c r="M11" s="38">
        <f t="shared" si="2"/>
        <v>323608069055.21478</v>
      </c>
      <c r="N11" s="38">
        <f t="shared" si="2"/>
        <v>320589539668.74847</v>
      </c>
      <c r="O11" s="38">
        <f t="shared" si="2"/>
        <v>320106706249.03229</v>
      </c>
      <c r="P11" s="38">
        <f t="shared" si="2"/>
        <v>319623872829.31616</v>
      </c>
      <c r="Q11" s="38">
        <f t="shared" si="2"/>
        <v>319141039409.59991</v>
      </c>
      <c r="R11" s="38">
        <f t="shared" si="2"/>
        <v>318658205989.88373</v>
      </c>
      <c r="S11" s="38">
        <f t="shared" si="2"/>
        <v>318175372570.16754</v>
      </c>
      <c r="T11" s="38">
        <f t="shared" si="2"/>
        <v>317693545060.89233</v>
      </c>
      <c r="U11" s="38">
        <f t="shared" si="2"/>
        <v>317211717551.61719</v>
      </c>
      <c r="V11" s="38">
        <f t="shared" si="2"/>
        <v>316729890042.34192</v>
      </c>
      <c r="W11" s="38">
        <f t="shared" si="2"/>
        <v>316248062533.06671</v>
      </c>
      <c r="X11" s="38">
        <f t="shared" si="2"/>
        <v>315766235023.79156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50169684529.307175</v>
      </c>
      <c r="E12" s="38">
        <f t="shared" ref="E12:X12" si="3">+E23+E19</f>
        <v>50170422102.711792</v>
      </c>
      <c r="F12" s="38">
        <f t="shared" si="3"/>
        <v>50170058669.780197</v>
      </c>
      <c r="G12" s="38">
        <f t="shared" si="3"/>
        <v>50169680137.859802</v>
      </c>
      <c r="H12" s="38">
        <f t="shared" si="3"/>
        <v>50169993096.254318</v>
      </c>
      <c r="I12" s="38">
        <f t="shared" si="3"/>
        <v>50169880030.03833</v>
      </c>
      <c r="J12" s="38">
        <f t="shared" si="3"/>
        <v>50164873400.52636</v>
      </c>
      <c r="K12" s="38">
        <f t="shared" si="3"/>
        <v>50151733403.865814</v>
      </c>
      <c r="L12" s="38">
        <f t="shared" si="3"/>
        <v>50125037307.352356</v>
      </c>
      <c r="M12" s="38">
        <f t="shared" si="3"/>
        <v>49939031481.783287</v>
      </c>
      <c r="N12" s="38">
        <f t="shared" si="3"/>
        <v>49432159430.618164</v>
      </c>
      <c r="O12" s="38">
        <f t="shared" si="3"/>
        <v>48860634485.271538</v>
      </c>
      <c r="P12" s="38">
        <f t="shared" si="3"/>
        <v>48208712195.498833</v>
      </c>
      <c r="Q12" s="38">
        <f t="shared" si="3"/>
        <v>47471710654.924294</v>
      </c>
      <c r="R12" s="38">
        <f t="shared" si="3"/>
        <v>46536921821.604706</v>
      </c>
      <c r="S12" s="38">
        <f t="shared" si="3"/>
        <v>45581626772.381104</v>
      </c>
      <c r="T12" s="38">
        <f t="shared" si="3"/>
        <v>44547880223.64045</v>
      </c>
      <c r="U12" s="38">
        <f t="shared" si="3"/>
        <v>43282595479.653427</v>
      </c>
      <c r="V12" s="38">
        <f t="shared" si="3"/>
        <v>41979284189.886719</v>
      </c>
      <c r="W12" s="38">
        <f t="shared" si="3"/>
        <v>40660652983.562416</v>
      </c>
      <c r="X12" s="38">
        <f t="shared" si="3"/>
        <v>39266454401.444206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350774833533.4115</v>
      </c>
      <c r="E16" s="13">
        <f t="shared" ref="E16:X16" si="5">+E17+E18</f>
        <v>347756304146.94519</v>
      </c>
      <c r="F16" s="13">
        <f t="shared" si="5"/>
        <v>344737774760.47888</v>
      </c>
      <c r="G16" s="13">
        <f t="shared" si="5"/>
        <v>341719245374.01257</v>
      </c>
      <c r="H16" s="13">
        <f t="shared" si="5"/>
        <v>338700715987.54626</v>
      </c>
      <c r="I16" s="13">
        <f t="shared" si="5"/>
        <v>335682186601.07996</v>
      </c>
      <c r="J16" s="13">
        <f t="shared" si="5"/>
        <v>332663657214.61371</v>
      </c>
      <c r="K16" s="13">
        <f t="shared" si="5"/>
        <v>329645127828.1474</v>
      </c>
      <c r="L16" s="13">
        <f t="shared" si="5"/>
        <v>326626598441.68103</v>
      </c>
      <c r="M16" s="13">
        <f t="shared" si="5"/>
        <v>323608069055.21478</v>
      </c>
      <c r="N16" s="13">
        <f t="shared" si="5"/>
        <v>320589539668.74847</v>
      </c>
      <c r="O16" s="13">
        <f t="shared" si="5"/>
        <v>320106706249.03229</v>
      </c>
      <c r="P16" s="13">
        <f t="shared" si="5"/>
        <v>319623872829.31616</v>
      </c>
      <c r="Q16" s="13">
        <f t="shared" si="5"/>
        <v>319141039409.59991</v>
      </c>
      <c r="R16" s="13">
        <f t="shared" si="5"/>
        <v>318658205989.88373</v>
      </c>
      <c r="S16" s="13">
        <f t="shared" si="5"/>
        <v>318175372570.16754</v>
      </c>
      <c r="T16" s="13">
        <f t="shared" si="5"/>
        <v>317693545060.89233</v>
      </c>
      <c r="U16" s="13">
        <f t="shared" si="5"/>
        <v>317211717551.61719</v>
      </c>
      <c r="V16" s="13">
        <f t="shared" si="5"/>
        <v>316729890042.34192</v>
      </c>
      <c r="W16" s="13">
        <f t="shared" si="5"/>
        <v>316248062533.06671</v>
      </c>
      <c r="X16" s="13">
        <f t="shared" si="5"/>
        <v>315766235023.79156</v>
      </c>
    </row>
    <row r="17" spans="1:24">
      <c r="A17" s="8" t="s">
        <v>45</v>
      </c>
      <c r="B17" s="2" t="s">
        <v>7</v>
      </c>
      <c r="C17" s="2"/>
      <c r="D17" s="14">
        <v>54057098302.380104</v>
      </c>
      <c r="E17" s="14">
        <v>53591469649.577087</v>
      </c>
      <c r="F17" s="14">
        <v>53125840996.774055</v>
      </c>
      <c r="G17" s="14">
        <v>52660212343.971024</v>
      </c>
      <c r="H17" s="14">
        <v>52194583691.167999</v>
      </c>
      <c r="I17" s="14">
        <v>51728955038.364975</v>
      </c>
      <c r="J17" s="14">
        <v>51263326385.561943</v>
      </c>
      <c r="K17" s="14">
        <v>50797697732.758926</v>
      </c>
      <c r="L17" s="14">
        <v>50332069079.955902</v>
      </c>
      <c r="M17" s="14">
        <v>49866440427.15287</v>
      </c>
      <c r="N17" s="14">
        <v>49400811774.349846</v>
      </c>
      <c r="O17" s="14">
        <v>49324435277.339745</v>
      </c>
      <c r="P17" s="14">
        <v>49248058780.329636</v>
      </c>
      <c r="Q17" s="14">
        <v>49171682283.319542</v>
      </c>
      <c r="R17" s="14">
        <v>49095305786.309425</v>
      </c>
      <c r="S17" s="14">
        <v>49018929289.299332</v>
      </c>
      <c r="T17" s="14">
        <v>48942722371.613548</v>
      </c>
      <c r="U17" s="14">
        <v>48866515453.927773</v>
      </c>
      <c r="V17" s="14">
        <v>48790308536.241989</v>
      </c>
      <c r="W17" s="14">
        <v>48714101618.556206</v>
      </c>
      <c r="X17" s="14">
        <v>48637894700.87043</v>
      </c>
    </row>
    <row r="18" spans="1:24">
      <c r="A18" s="8" t="s">
        <v>46</v>
      </c>
      <c r="B18" s="2" t="s">
        <v>62</v>
      </c>
      <c r="C18" s="2"/>
      <c r="D18" s="14">
        <v>296717735231.03137</v>
      </c>
      <c r="E18" s="14">
        <v>294164834497.3681</v>
      </c>
      <c r="F18" s="14">
        <v>291611933763.70483</v>
      </c>
      <c r="G18" s="14">
        <v>289059033030.04156</v>
      </c>
      <c r="H18" s="14">
        <v>286506132296.3783</v>
      </c>
      <c r="I18" s="14">
        <v>283953231562.71497</v>
      </c>
      <c r="J18" s="14">
        <v>281400330829.05176</v>
      </c>
      <c r="K18" s="14">
        <v>278847430095.38849</v>
      </c>
      <c r="L18" s="14">
        <v>276294529361.72516</v>
      </c>
      <c r="M18" s="14">
        <v>273741628628.06192</v>
      </c>
      <c r="N18" s="14">
        <v>271188727894.39865</v>
      </c>
      <c r="O18" s="14">
        <v>270782270971.69257</v>
      </c>
      <c r="P18" s="14">
        <v>270375814048.98651</v>
      </c>
      <c r="Q18" s="14">
        <v>269969357126.2804</v>
      </c>
      <c r="R18" s="14">
        <v>269562900203.57428</v>
      </c>
      <c r="S18" s="14">
        <v>269156443280.86823</v>
      </c>
      <c r="T18" s="14">
        <v>268750822689.27878</v>
      </c>
      <c r="U18" s="14">
        <v>268345202097.68939</v>
      </c>
      <c r="V18" s="14">
        <v>267939581506.09995</v>
      </c>
      <c r="W18" s="14">
        <v>267533960914.51053</v>
      </c>
      <c r="X18" s="14">
        <v>267128340322.92111</v>
      </c>
    </row>
    <row r="19" spans="1:24" ht="15.75">
      <c r="A19" s="15" t="s">
        <v>48</v>
      </c>
      <c r="B19" s="10" t="s">
        <v>12</v>
      </c>
      <c r="C19" s="10"/>
      <c r="D19" s="13">
        <f>+D20+D21+D22</f>
        <v>50169684529.307175</v>
      </c>
      <c r="E19" s="13">
        <f t="shared" ref="E19:X19" si="6">+E20+E21+E22</f>
        <v>50170422102.711792</v>
      </c>
      <c r="F19" s="13">
        <f t="shared" si="6"/>
        <v>50170058669.780197</v>
      </c>
      <c r="G19" s="13">
        <f t="shared" si="6"/>
        <v>50169680137.859802</v>
      </c>
      <c r="H19" s="13">
        <f t="shared" si="6"/>
        <v>50169993096.254318</v>
      </c>
      <c r="I19" s="13">
        <f t="shared" si="6"/>
        <v>50169880030.03833</v>
      </c>
      <c r="J19" s="13">
        <f t="shared" si="6"/>
        <v>50164873400.52636</v>
      </c>
      <c r="K19" s="13">
        <f t="shared" si="6"/>
        <v>50151733403.865814</v>
      </c>
      <c r="L19" s="13">
        <f t="shared" si="6"/>
        <v>50125037307.352356</v>
      </c>
      <c r="M19" s="13">
        <f t="shared" si="6"/>
        <v>49939031481.783287</v>
      </c>
      <c r="N19" s="13">
        <f t="shared" si="6"/>
        <v>49432159430.618164</v>
      </c>
      <c r="O19" s="13">
        <f t="shared" si="6"/>
        <v>48860634485.271538</v>
      </c>
      <c r="P19" s="13">
        <f t="shared" si="6"/>
        <v>48208712195.498833</v>
      </c>
      <c r="Q19" s="13">
        <f t="shared" si="6"/>
        <v>47471710654.924294</v>
      </c>
      <c r="R19" s="13">
        <f t="shared" si="6"/>
        <v>46536921821.604706</v>
      </c>
      <c r="S19" s="13">
        <f t="shared" si="6"/>
        <v>45581626772.381104</v>
      </c>
      <c r="T19" s="13">
        <f t="shared" si="6"/>
        <v>44547880223.64045</v>
      </c>
      <c r="U19" s="13">
        <f t="shared" si="6"/>
        <v>43282595479.653427</v>
      </c>
      <c r="V19" s="13">
        <f t="shared" si="6"/>
        <v>41979284189.886719</v>
      </c>
      <c r="W19" s="13">
        <f t="shared" si="6"/>
        <v>40660652983.562416</v>
      </c>
      <c r="X19" s="13">
        <f t="shared" si="6"/>
        <v>39266454401.444206</v>
      </c>
    </row>
    <row r="20" spans="1:24" s="16" customFormat="1">
      <c r="A20" s="8" t="s">
        <v>59</v>
      </c>
      <c r="B20" s="2" t="s">
        <v>13</v>
      </c>
      <c r="C20" s="2"/>
      <c r="D20" s="11">
        <v>48037065508.183601</v>
      </c>
      <c r="E20" s="11">
        <v>48037803081.588219</v>
      </c>
      <c r="F20" s="11">
        <v>48037439648.656624</v>
      </c>
      <c r="G20" s="11">
        <v>48037061116.736229</v>
      </c>
      <c r="H20" s="11">
        <v>48037374075.130745</v>
      </c>
      <c r="I20" s="11">
        <v>48037261008.914757</v>
      </c>
      <c r="J20" s="11">
        <v>48032254379.402786</v>
      </c>
      <c r="K20" s="11">
        <v>48019114382.742241</v>
      </c>
      <c r="L20" s="11">
        <v>47992418286.228783</v>
      </c>
      <c r="M20" s="11">
        <v>47806412460.659714</v>
      </c>
      <c r="N20" s="11">
        <v>47299540409.494591</v>
      </c>
      <c r="O20" s="11">
        <v>46728015464.147964</v>
      </c>
      <c r="P20" s="11">
        <v>46076093174.375259</v>
      </c>
      <c r="Q20" s="11">
        <v>45339091633.80072</v>
      </c>
      <c r="R20" s="11">
        <v>44404302800.481133</v>
      </c>
      <c r="S20" s="11">
        <v>43449007751.25753</v>
      </c>
      <c r="T20" s="11">
        <v>42415261202.516876</v>
      </c>
      <c r="U20" s="11">
        <v>41149976458.529854</v>
      </c>
      <c r="V20" s="11">
        <v>39846665168.763145</v>
      </c>
      <c r="W20" s="11">
        <v>38528033962.438843</v>
      </c>
      <c r="X20" s="11">
        <v>37133835380.320633</v>
      </c>
    </row>
    <row r="21" spans="1:24" s="16" customFormat="1">
      <c r="A21" s="8" t="s">
        <v>60</v>
      </c>
      <c r="B21" s="2" t="s">
        <v>14</v>
      </c>
      <c r="C21" s="2"/>
      <c r="D21" s="11">
        <v>2132619021.1235714</v>
      </c>
      <c r="E21" s="11">
        <v>2132619021.1235714</v>
      </c>
      <c r="F21" s="11">
        <v>2132619021.1235714</v>
      </c>
      <c r="G21" s="11">
        <v>2132619021.1235714</v>
      </c>
      <c r="H21" s="11">
        <v>2132619021.1235714</v>
      </c>
      <c r="I21" s="11">
        <v>2132619021.1235714</v>
      </c>
      <c r="J21" s="11">
        <v>2132619021.1235714</v>
      </c>
      <c r="K21" s="11">
        <v>2132619021.1235714</v>
      </c>
      <c r="L21" s="11">
        <v>2132619021.1235714</v>
      </c>
      <c r="M21" s="11">
        <v>2132619021.1235714</v>
      </c>
      <c r="N21" s="11">
        <v>2132619021.1235714</v>
      </c>
      <c r="O21" s="11">
        <v>2132619021.1235714</v>
      </c>
      <c r="P21" s="11">
        <v>2132619021.1235714</v>
      </c>
      <c r="Q21" s="11">
        <v>2132619021.1235714</v>
      </c>
      <c r="R21" s="11">
        <v>2132619021.1235714</v>
      </c>
      <c r="S21" s="11">
        <v>2132619021.1235714</v>
      </c>
      <c r="T21" s="11">
        <v>2132619021.1235714</v>
      </c>
      <c r="U21" s="11">
        <v>2132619021.1235714</v>
      </c>
      <c r="V21" s="11">
        <v>2132619021.1235714</v>
      </c>
      <c r="W21" s="11">
        <v>2132619021.1235714</v>
      </c>
      <c r="X21" s="11">
        <v>2132619021.1235714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14180327919.25374</v>
      </c>
      <c r="E35" s="11">
        <v>15113090540.023239</v>
      </c>
      <c r="F35" s="11">
        <v>15803568487.313141</v>
      </c>
      <c r="G35" s="11">
        <v>15962588662.801531</v>
      </c>
      <c r="H35" s="11">
        <v>16919880104.18902</v>
      </c>
      <c r="I35" s="11">
        <v>17934580952.996479</v>
      </c>
      <c r="J35" s="11">
        <v>18996151185.569351</v>
      </c>
      <c r="K35" s="11">
        <v>20658156864.685711</v>
      </c>
      <c r="L35" s="11">
        <v>22360729504.46859</v>
      </c>
      <c r="M35" s="11">
        <v>23307751098.670399</v>
      </c>
      <c r="N35" s="11">
        <v>25262059296.94558</v>
      </c>
      <c r="O35" s="11">
        <v>27991461623.572529</v>
      </c>
      <c r="P35" s="11">
        <v>29668708342.569408</v>
      </c>
      <c r="Q35" s="11">
        <v>31142746120.92207</v>
      </c>
      <c r="R35" s="11">
        <v>33153222389.937889</v>
      </c>
      <c r="S35" s="11">
        <v>35182708433.227188</v>
      </c>
      <c r="T35" s="11">
        <v>38489270968.994003</v>
      </c>
      <c r="U35" s="11">
        <v>42165068041.932114</v>
      </c>
      <c r="V35" s="11">
        <v>45445605844.21283</v>
      </c>
      <c r="W35" s="11">
        <v>49172145522.9655</v>
      </c>
      <c r="X35" s="11">
        <v>51663475288.506432</v>
      </c>
    </row>
    <row r="36" spans="1:24" ht="15.75">
      <c r="A36" s="25">
        <v>5</v>
      </c>
      <c r="B36" s="9" t="s">
        <v>9</v>
      </c>
      <c r="C36" s="10"/>
      <c r="D36" s="11">
        <v>26494169.000000004</v>
      </c>
      <c r="E36" s="11">
        <v>27159893</v>
      </c>
      <c r="F36" s="11">
        <v>27865978.999999993</v>
      </c>
      <c r="G36" s="11">
        <v>28605664</v>
      </c>
      <c r="H36" s="11">
        <v>29367076.000000004</v>
      </c>
      <c r="I36" s="11">
        <v>30141147.000000004</v>
      </c>
      <c r="J36" s="11">
        <v>30929107</v>
      </c>
      <c r="K36" s="11">
        <v>31733750</v>
      </c>
      <c r="L36" s="11">
        <v>32549326</v>
      </c>
      <c r="M36" s="11">
        <v>33368681.000000011</v>
      </c>
      <c r="N36" s="11">
        <v>34187728.999999993</v>
      </c>
      <c r="O36" s="11">
        <v>35002233.999999993</v>
      </c>
      <c r="P36" s="11">
        <v>35816109.999999993</v>
      </c>
      <c r="Q36" s="11">
        <v>36643433</v>
      </c>
      <c r="R36" s="11">
        <v>37503647.000000015</v>
      </c>
      <c r="S36" s="11">
        <v>38410319.999999993</v>
      </c>
      <c r="T36" s="11">
        <v>39368725.999999993</v>
      </c>
      <c r="U36" s="11">
        <v>40373635</v>
      </c>
      <c r="V36" s="11">
        <v>41415150.999999993</v>
      </c>
      <c r="W36" s="11">
        <v>42478308.999999993</v>
      </c>
      <c r="X36" s="11">
        <v>43551940.999999985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19651.282939938475</v>
      </c>
      <c r="E39" s="11">
        <f t="shared" si="8"/>
        <v>19173.799029295358</v>
      </c>
      <c r="F39" s="11">
        <f t="shared" si="8"/>
        <v>18704.57629893695</v>
      </c>
      <c r="G39" s="11">
        <f t="shared" si="8"/>
        <v>18240.309814544216</v>
      </c>
      <c r="H39" s="11">
        <f t="shared" si="8"/>
        <v>17849.624534355233</v>
      </c>
      <c r="I39" s="11">
        <f t="shared" si="8"/>
        <v>17297.552234015795</v>
      </c>
      <c r="J39" s="11">
        <f t="shared" si="8"/>
        <v>16926.865768262418</v>
      </c>
      <c r="K39" s="11">
        <f t="shared" si="8"/>
        <v>16568.413634526129</v>
      </c>
      <c r="L39" s="11">
        <f t="shared" si="8"/>
        <v>16273.636702325855</v>
      </c>
      <c r="M39" s="11">
        <f t="shared" si="8"/>
        <v>15954.927922746443</v>
      </c>
      <c r="N39" s="11">
        <f t="shared" si="8"/>
        <v>15635.734544778077</v>
      </c>
      <c r="O39" s="11">
        <f t="shared" si="8"/>
        <v>15411.608434509451</v>
      </c>
      <c r="P39" s="11">
        <f t="shared" si="8"/>
        <v>15237.597122468804</v>
      </c>
      <c r="Q39" s="11">
        <f t="shared" si="8"/>
        <v>15096.39063993417</v>
      </c>
      <c r="R39" s="11">
        <f t="shared" si="8"/>
        <v>14977.693900299926</v>
      </c>
      <c r="S39" s="11">
        <f t="shared" si="8"/>
        <v>14878.334905938284</v>
      </c>
      <c r="T39" s="11">
        <f t="shared" si="8"/>
        <v>14781.461138864852</v>
      </c>
      <c r="U39" s="11">
        <f t="shared" si="8"/>
        <v>14657.467620549824</v>
      </c>
      <c r="V39" s="11">
        <f t="shared" si="8"/>
        <v>14526.9891320681</v>
      </c>
      <c r="W39" s="11">
        <f t="shared" si="8"/>
        <v>14428.715549029015</v>
      </c>
      <c r="X39" s="11">
        <f t="shared" si="8"/>
        <v>14332.163215170136</v>
      </c>
    </row>
    <row r="40" spans="1:24" ht="15.75">
      <c r="B40" s="20" t="s">
        <v>5</v>
      </c>
      <c r="C40" s="7"/>
      <c r="D40" s="11">
        <f t="shared" ref="D40:X40" si="9">+D8/D36</f>
        <v>310.78525350040832</v>
      </c>
      <c r="E40" s="11">
        <f t="shared" si="9"/>
        <v>305.76546393545249</v>
      </c>
      <c r="F40" s="11">
        <f t="shared" si="9"/>
        <v>307.23761327027825</v>
      </c>
      <c r="G40" s="11">
        <f t="shared" si="9"/>
        <v>307.74430689454192</v>
      </c>
      <c r="H40" s="11">
        <f t="shared" si="9"/>
        <v>312.1959406467065</v>
      </c>
      <c r="I40" s="11">
        <f t="shared" si="9"/>
        <v>316.54598282675596</v>
      </c>
      <c r="J40" s="11">
        <f t="shared" si="9"/>
        <v>335.67591112429477</v>
      </c>
      <c r="K40" s="11">
        <f t="shared" si="9"/>
        <v>359.89456495743622</v>
      </c>
      <c r="L40" s="11">
        <f t="shared" si="9"/>
        <v>429.75844559433142</v>
      </c>
      <c r="M40" s="11">
        <f t="shared" si="9"/>
        <v>461.41071276803905</v>
      </c>
      <c r="N40" s="11">
        <f t="shared" si="9"/>
        <v>483.45060887302401</v>
      </c>
      <c r="O40" s="11">
        <f t="shared" si="9"/>
        <v>518.05766112161552</v>
      </c>
      <c r="P40" s="11">
        <f t="shared" si="9"/>
        <v>589.272827698794</v>
      </c>
      <c r="Q40" s="11">
        <f t="shared" si="9"/>
        <v>685.29543100744843</v>
      </c>
      <c r="R40" s="11">
        <f t="shared" si="9"/>
        <v>804.78746761245577</v>
      </c>
      <c r="S40" s="11">
        <f t="shared" si="9"/>
        <v>943.4651623243227</v>
      </c>
      <c r="T40" s="11">
        <f t="shared" si="9"/>
        <v>1085.5784345814777</v>
      </c>
      <c r="U40" s="11">
        <f t="shared" si="9"/>
        <v>1200.7138187542264</v>
      </c>
      <c r="V40" s="11">
        <f t="shared" si="9"/>
        <v>1303.1010702999115</v>
      </c>
      <c r="W40" s="11">
        <f t="shared" si="9"/>
        <v>1429.2199117450014</v>
      </c>
      <c r="X40" s="11">
        <f t="shared" si="9"/>
        <v>1549.1914132191191</v>
      </c>
    </row>
    <row r="41" spans="1:24" ht="15.75">
      <c r="B41" s="20" t="s">
        <v>38</v>
      </c>
      <c r="C41" s="7"/>
      <c r="D41" s="37">
        <f>+D9/D36</f>
        <v>4207.1859731052709</v>
      </c>
      <c r="E41" s="37">
        <f t="shared" ref="E41:X41" si="10">+E9/E36</f>
        <v>4216.7709020770635</v>
      </c>
      <c r="F41" s="37">
        <f t="shared" si="10"/>
        <v>4225.6552350238944</v>
      </c>
      <c r="G41" s="37">
        <f t="shared" si="10"/>
        <v>4232.8686395094237</v>
      </c>
      <c r="H41" s="37">
        <f t="shared" si="10"/>
        <v>4295.7047978563087</v>
      </c>
      <c r="I41" s="37">
        <f t="shared" si="10"/>
        <v>4179.5005012214551</v>
      </c>
      <c r="J41" s="37">
        <f t="shared" si="10"/>
        <v>4213.5764131049655</v>
      </c>
      <c r="K41" s="37">
        <f t="shared" si="10"/>
        <v>4240.28773126127</v>
      </c>
      <c r="L41" s="37">
        <f t="shared" si="10"/>
        <v>4269.0875606343643</v>
      </c>
      <c r="M41" s="37">
        <f t="shared" si="10"/>
        <v>4298.9752220287492</v>
      </c>
      <c r="N41" s="37">
        <f t="shared" si="10"/>
        <v>4329.0526209684358</v>
      </c>
      <c r="O41" s="37">
        <f t="shared" si="10"/>
        <v>4352.2995854121236</v>
      </c>
      <c r="P41" s="37">
        <f t="shared" si="10"/>
        <v>4378.2925960507719</v>
      </c>
      <c r="Q41" s="37">
        <f t="shared" si="10"/>
        <v>4406.2261218921049</v>
      </c>
      <c r="R41" s="37">
        <f t="shared" si="10"/>
        <v>4435.3167041075203</v>
      </c>
      <c r="S41" s="37">
        <f t="shared" si="10"/>
        <v>4464.5763604151589</v>
      </c>
      <c r="T41" s="37">
        <f t="shared" si="10"/>
        <v>4494.6343508433156</v>
      </c>
      <c r="U41" s="37">
        <f t="shared" si="10"/>
        <v>4527.8002153456628</v>
      </c>
      <c r="V41" s="37">
        <f t="shared" si="10"/>
        <v>4562.5849982533719</v>
      </c>
      <c r="W41" s="37">
        <f t="shared" si="10"/>
        <v>4597.3552527261145</v>
      </c>
      <c r="X41" s="37">
        <f t="shared" si="10"/>
        <v>4631.0345685396305</v>
      </c>
    </row>
    <row r="42" spans="1:24" ht="15.75">
      <c r="B42" s="20" t="s">
        <v>10</v>
      </c>
      <c r="C42" s="9"/>
      <c r="D42" s="11">
        <f t="shared" ref="D42:X42" si="11">+D10/D36</f>
        <v>15133.311713332796</v>
      </c>
      <c r="E42" s="11">
        <f t="shared" si="11"/>
        <v>14651.262663282841</v>
      </c>
      <c r="F42" s="11">
        <f t="shared" si="11"/>
        <v>14171.683450642779</v>
      </c>
      <c r="G42" s="11">
        <f t="shared" si="11"/>
        <v>13699.696868140252</v>
      </c>
      <c r="H42" s="11">
        <f t="shared" si="11"/>
        <v>13241.723795852216</v>
      </c>
      <c r="I42" s="11">
        <f t="shared" si="11"/>
        <v>12801.505749967586</v>
      </c>
      <c r="J42" s="11">
        <f t="shared" si="11"/>
        <v>12377.613444033159</v>
      </c>
      <c r="K42" s="11">
        <f t="shared" si="11"/>
        <v>11968.231338307423</v>
      </c>
      <c r="L42" s="11">
        <f t="shared" si="11"/>
        <v>11574.79069609716</v>
      </c>
      <c r="M42" s="11">
        <f t="shared" si="11"/>
        <v>11194.541987949657</v>
      </c>
      <c r="N42" s="11">
        <f t="shared" si="11"/>
        <v>10823.231314936616</v>
      </c>
      <c r="O42" s="11">
        <f t="shared" si="11"/>
        <v>10541.251187975713</v>
      </c>
      <c r="P42" s="11">
        <f t="shared" si="11"/>
        <v>10270.031698719238</v>
      </c>
      <c r="Q42" s="11">
        <f t="shared" si="11"/>
        <v>10004.869087034618</v>
      </c>
      <c r="R42" s="11">
        <f t="shared" si="11"/>
        <v>9737.5897285799492</v>
      </c>
      <c r="S42" s="11">
        <f t="shared" si="11"/>
        <v>9470.2933831988048</v>
      </c>
      <c r="T42" s="11">
        <f t="shared" si="11"/>
        <v>9201.2483534400599</v>
      </c>
      <c r="U42" s="11">
        <f t="shared" si="11"/>
        <v>8928.9535864499358</v>
      </c>
      <c r="V42" s="11">
        <f t="shared" si="11"/>
        <v>8661.303063514817</v>
      </c>
      <c r="W42" s="11">
        <f t="shared" si="11"/>
        <v>8402.1403845578971</v>
      </c>
      <c r="X42" s="11">
        <f t="shared" si="11"/>
        <v>8151.9372334113859</v>
      </c>
    </row>
    <row r="43" spans="1:24" ht="15.75">
      <c r="B43" s="26" t="s">
        <v>32</v>
      </c>
      <c r="C43" s="9"/>
      <c r="D43" s="11">
        <f t="shared" ref="D43:X43" si="12">+D11/D36</f>
        <v>13239.69940455243</v>
      </c>
      <c r="E43" s="11">
        <f t="shared" si="12"/>
        <v>12804.038077283485</v>
      </c>
      <c r="F43" s="11">
        <f t="shared" si="12"/>
        <v>12371.278064929245</v>
      </c>
      <c r="G43" s="11">
        <f t="shared" si="12"/>
        <v>11945.859581305736</v>
      </c>
      <c r="H43" s="11">
        <f t="shared" si="12"/>
        <v>11533.348297513387</v>
      </c>
      <c r="I43" s="11">
        <f t="shared" si="12"/>
        <v>11137.007712449693</v>
      </c>
      <c r="J43" s="11">
        <f t="shared" si="12"/>
        <v>10755.682574819044</v>
      </c>
      <c r="K43" s="11">
        <f t="shared" si="12"/>
        <v>10387.840322311336</v>
      </c>
      <c r="L43" s="11">
        <f t="shared" si="12"/>
        <v>10034.81910629059</v>
      </c>
      <c r="M43" s="11">
        <f t="shared" si="12"/>
        <v>9697.9580659845287</v>
      </c>
      <c r="N43" s="11">
        <f t="shared" si="12"/>
        <v>9377.3277443713378</v>
      </c>
      <c r="O43" s="11">
        <f t="shared" si="12"/>
        <v>9145.3221599807694</v>
      </c>
      <c r="P43" s="11">
        <f t="shared" si="12"/>
        <v>8924.0253290856053</v>
      </c>
      <c r="Q43" s="11">
        <f t="shared" si="12"/>
        <v>8709.3651790103813</v>
      </c>
      <c r="R43" s="11">
        <f t="shared" si="12"/>
        <v>8496.7258248213457</v>
      </c>
      <c r="S43" s="11">
        <f t="shared" si="12"/>
        <v>8283.5907789929279</v>
      </c>
      <c r="T43" s="11">
        <f t="shared" si="12"/>
        <v>8069.6933159811269</v>
      </c>
      <c r="U43" s="11">
        <f t="shared" si="12"/>
        <v>7856.9025937748038</v>
      </c>
      <c r="V43" s="11">
        <f t="shared" si="12"/>
        <v>7647.6816429412993</v>
      </c>
      <c r="W43" s="11">
        <f t="shared" si="12"/>
        <v>7444.930600534658</v>
      </c>
      <c r="X43" s="11">
        <f t="shared" si="12"/>
        <v>7250.3366732562317</v>
      </c>
    </row>
    <row r="44" spans="1:24" ht="15.75">
      <c r="B44" s="26" t="s">
        <v>33</v>
      </c>
      <c r="C44" s="9"/>
      <c r="D44" s="11">
        <f t="shared" ref="D44:X44" si="13">+D12/D36</f>
        <v>1893.6123087803649</v>
      </c>
      <c r="E44" s="11">
        <f t="shared" si="13"/>
        <v>1847.2245859993554</v>
      </c>
      <c r="F44" s="11">
        <f t="shared" si="13"/>
        <v>1800.405385713533</v>
      </c>
      <c r="G44" s="11">
        <f t="shared" si="13"/>
        <v>1753.8372868345166</v>
      </c>
      <c r="H44" s="11">
        <f t="shared" si="13"/>
        <v>1708.3754983388305</v>
      </c>
      <c r="I44" s="11">
        <f t="shared" si="13"/>
        <v>1664.498037517893</v>
      </c>
      <c r="J44" s="11">
        <f t="shared" si="13"/>
        <v>1621.9308692141146</v>
      </c>
      <c r="K44" s="11">
        <f t="shared" si="13"/>
        <v>1580.3910159960867</v>
      </c>
      <c r="L44" s="11">
        <f t="shared" si="13"/>
        <v>1539.971589806571</v>
      </c>
      <c r="M44" s="11">
        <f t="shared" si="13"/>
        <v>1496.5839219651286</v>
      </c>
      <c r="N44" s="11">
        <f t="shared" si="13"/>
        <v>1445.9035705652802</v>
      </c>
      <c r="O44" s="11">
        <f t="shared" si="13"/>
        <v>1395.929027994943</v>
      </c>
      <c r="P44" s="11">
        <f t="shared" si="13"/>
        <v>1346.0063696336326</v>
      </c>
      <c r="Q44" s="11">
        <f t="shared" si="13"/>
        <v>1295.503908024237</v>
      </c>
      <c r="R44" s="11">
        <f t="shared" si="13"/>
        <v>1240.8639037586047</v>
      </c>
      <c r="S44" s="11">
        <f t="shared" si="13"/>
        <v>1186.7026042058778</v>
      </c>
      <c r="T44" s="11">
        <f t="shared" si="13"/>
        <v>1131.5550374589327</v>
      </c>
      <c r="U44" s="11">
        <f t="shared" si="13"/>
        <v>1072.0509926751313</v>
      </c>
      <c r="V44" s="11">
        <f t="shared" si="13"/>
        <v>1013.6214205735173</v>
      </c>
      <c r="W44" s="11">
        <f t="shared" si="13"/>
        <v>957.20978402323931</v>
      </c>
      <c r="X44" s="11">
        <f t="shared" si="13"/>
        <v>901.60056015515408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13239.69940455243</v>
      </c>
      <c r="E46" s="11">
        <f t="shared" si="15"/>
        <v>12804.038077283485</v>
      </c>
      <c r="F46" s="11">
        <f t="shared" si="15"/>
        <v>12371.278064929245</v>
      </c>
      <c r="G46" s="11">
        <f t="shared" si="15"/>
        <v>11945.859581305736</v>
      </c>
      <c r="H46" s="11">
        <f t="shared" si="15"/>
        <v>11533.348297513387</v>
      </c>
      <c r="I46" s="11">
        <f t="shared" si="15"/>
        <v>11137.007712449693</v>
      </c>
      <c r="J46" s="11">
        <f t="shared" si="15"/>
        <v>10755.682574819044</v>
      </c>
      <c r="K46" s="11">
        <f t="shared" si="15"/>
        <v>10387.840322311336</v>
      </c>
      <c r="L46" s="11">
        <f t="shared" si="15"/>
        <v>10034.81910629059</v>
      </c>
      <c r="M46" s="11">
        <f t="shared" si="15"/>
        <v>9697.9580659845287</v>
      </c>
      <c r="N46" s="11">
        <f t="shared" si="15"/>
        <v>9377.3277443713378</v>
      </c>
      <c r="O46" s="11">
        <f t="shared" si="15"/>
        <v>9145.3221599807694</v>
      </c>
      <c r="P46" s="11">
        <f t="shared" si="15"/>
        <v>8924.0253290856053</v>
      </c>
      <c r="Q46" s="11">
        <f t="shared" si="15"/>
        <v>8709.3651790103813</v>
      </c>
      <c r="R46" s="11">
        <f t="shared" si="15"/>
        <v>8496.7258248213457</v>
      </c>
      <c r="S46" s="11">
        <f t="shared" si="15"/>
        <v>8283.5907789929279</v>
      </c>
      <c r="T46" s="11">
        <f t="shared" si="15"/>
        <v>8069.6933159811269</v>
      </c>
      <c r="U46" s="11">
        <f t="shared" si="15"/>
        <v>7856.9025937748038</v>
      </c>
      <c r="V46" s="11">
        <f t="shared" si="15"/>
        <v>7647.6816429412993</v>
      </c>
      <c r="W46" s="11">
        <f t="shared" si="15"/>
        <v>7444.930600534658</v>
      </c>
      <c r="X46" s="11">
        <f t="shared" si="15"/>
        <v>7250.3366732562317</v>
      </c>
    </row>
    <row r="47" spans="1:24" ht="15.75">
      <c r="B47" s="10" t="s">
        <v>12</v>
      </c>
      <c r="C47" s="9"/>
      <c r="D47" s="11">
        <f t="shared" ref="D47:X47" si="16">+D19/D36</f>
        <v>1893.6123087803649</v>
      </c>
      <c r="E47" s="11">
        <f t="shared" si="16"/>
        <v>1847.2245859993554</v>
      </c>
      <c r="F47" s="11">
        <f t="shared" si="16"/>
        <v>1800.405385713533</v>
      </c>
      <c r="G47" s="11">
        <f t="shared" si="16"/>
        <v>1753.8372868345166</v>
      </c>
      <c r="H47" s="11">
        <f t="shared" si="16"/>
        <v>1708.3754983388305</v>
      </c>
      <c r="I47" s="11">
        <f t="shared" si="16"/>
        <v>1664.498037517893</v>
      </c>
      <c r="J47" s="11">
        <f t="shared" si="16"/>
        <v>1621.9308692141146</v>
      </c>
      <c r="K47" s="11">
        <f t="shared" si="16"/>
        <v>1580.3910159960867</v>
      </c>
      <c r="L47" s="11">
        <f t="shared" si="16"/>
        <v>1539.971589806571</v>
      </c>
      <c r="M47" s="11">
        <f t="shared" si="16"/>
        <v>1496.5839219651286</v>
      </c>
      <c r="N47" s="11">
        <f t="shared" si="16"/>
        <v>1445.9035705652802</v>
      </c>
      <c r="O47" s="11">
        <f t="shared" si="16"/>
        <v>1395.929027994943</v>
      </c>
      <c r="P47" s="11">
        <f t="shared" si="16"/>
        <v>1346.0063696336326</v>
      </c>
      <c r="Q47" s="11">
        <f t="shared" si="16"/>
        <v>1295.503908024237</v>
      </c>
      <c r="R47" s="11">
        <f t="shared" si="16"/>
        <v>1240.8639037586047</v>
      </c>
      <c r="S47" s="11">
        <f t="shared" si="16"/>
        <v>1186.7026042058778</v>
      </c>
      <c r="T47" s="11">
        <f t="shared" si="16"/>
        <v>1131.5550374589327</v>
      </c>
      <c r="U47" s="11">
        <f t="shared" si="16"/>
        <v>1072.0509926751313</v>
      </c>
      <c r="V47" s="11">
        <f t="shared" si="16"/>
        <v>1013.6214205735173</v>
      </c>
      <c r="W47" s="11">
        <f t="shared" si="16"/>
        <v>957.20978402323931</v>
      </c>
      <c r="X47" s="11">
        <f t="shared" si="16"/>
        <v>901.60056015515408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535.2244835176275</v>
      </c>
      <c r="E50" s="11">
        <f t="shared" ref="E50:X50" si="18">+E35/E36</f>
        <v>556.44882474401641</v>
      </c>
      <c r="F50" s="11">
        <f t="shared" si="18"/>
        <v>567.12769672700699</v>
      </c>
      <c r="G50" s="11">
        <f t="shared" si="18"/>
        <v>558.02195896594219</v>
      </c>
      <c r="H50" s="11">
        <f t="shared" si="18"/>
        <v>576.1513371024414</v>
      </c>
      <c r="I50" s="11">
        <f t="shared" si="18"/>
        <v>595.01985617854814</v>
      </c>
      <c r="J50" s="11">
        <f t="shared" si="18"/>
        <v>614.18362921274615</v>
      </c>
      <c r="K50" s="11">
        <f t="shared" si="18"/>
        <v>650.98379059158503</v>
      </c>
      <c r="L50" s="11">
        <f t="shared" si="18"/>
        <v>686.97980119368958</v>
      </c>
      <c r="M50" s="11">
        <f t="shared" si="18"/>
        <v>698.49183126748073</v>
      </c>
      <c r="N50" s="11">
        <f t="shared" si="18"/>
        <v>738.92183060610978</v>
      </c>
      <c r="O50" s="11">
        <f t="shared" si="18"/>
        <v>799.70500235992176</v>
      </c>
      <c r="P50" s="11">
        <f t="shared" si="18"/>
        <v>828.36210695604336</v>
      </c>
      <c r="Q50" s="11">
        <f t="shared" si="18"/>
        <v>849.88614797423782</v>
      </c>
      <c r="R50" s="11">
        <f t="shared" si="18"/>
        <v>883.99995845571698</v>
      </c>
      <c r="S50" s="11">
        <f t="shared" si="18"/>
        <v>915.97019845778937</v>
      </c>
      <c r="T50" s="11">
        <f t="shared" si="18"/>
        <v>977.66107465590858</v>
      </c>
      <c r="U50" s="11">
        <f t="shared" si="18"/>
        <v>1044.3713587327995</v>
      </c>
      <c r="V50" s="11">
        <f t="shared" si="18"/>
        <v>1097.3183665130869</v>
      </c>
      <c r="W50" s="11">
        <f t="shared" si="18"/>
        <v>1157.5824622153746</v>
      </c>
      <c r="X50" s="11">
        <f t="shared" si="18"/>
        <v>1186.2496619497729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-2.4297849260146664</v>
      </c>
      <c r="F53" s="32">
        <f>IFERROR(((F39/$D39)-1)*100,0)</f>
        <v>-4.8175309667822024</v>
      </c>
      <c r="G53" s="32">
        <f>IFERROR(((G39/$D39)-1)*100,0)</f>
        <v>-7.1800560284369759</v>
      </c>
      <c r="H53" s="32">
        <f t="shared" ref="H53:X53" si="19">IFERROR(((H39/$D39)-1)*100,0)</f>
        <v>-9.1681464822921281</v>
      </c>
      <c r="I53" s="32">
        <f t="shared" si="19"/>
        <v>-11.977491307394761</v>
      </c>
      <c r="J53" s="32">
        <f t="shared" si="19"/>
        <v>-13.863813268593583</v>
      </c>
      <c r="K53" s="32">
        <f t="shared" si="19"/>
        <v>-15.687878062896587</v>
      </c>
      <c r="L53" s="32">
        <f t="shared" si="19"/>
        <v>-17.187917185539213</v>
      </c>
      <c r="M53" s="32">
        <f t="shared" si="19"/>
        <v>-18.809738928951603</v>
      </c>
      <c r="N53" s="32">
        <f t="shared" si="19"/>
        <v>-20.434026660922775</v>
      </c>
      <c r="O53" s="32">
        <f t="shared" si="19"/>
        <v>-21.574543089054409</v>
      </c>
      <c r="P53" s="32">
        <f t="shared" si="19"/>
        <v>-22.460039026253465</v>
      </c>
      <c r="Q53" s="32">
        <f t="shared" si="19"/>
        <v>-23.178600165321139</v>
      </c>
      <c r="R53" s="32">
        <f t="shared" si="19"/>
        <v>-23.78261538405788</v>
      </c>
      <c r="S53" s="32">
        <f t="shared" si="19"/>
        <v>-24.288226110163247</v>
      </c>
      <c r="T53" s="32">
        <f t="shared" si="19"/>
        <v>-24.781190194846737</v>
      </c>
      <c r="U53" s="32">
        <f t="shared" si="19"/>
        <v>-25.412159270474</v>
      </c>
      <c r="V53" s="32">
        <f t="shared" si="19"/>
        <v>-26.076128584235924</v>
      </c>
      <c r="W53" s="32">
        <f t="shared" si="19"/>
        <v>-26.576215949215843</v>
      </c>
      <c r="X53" s="32">
        <f t="shared" si="19"/>
        <v>-27.067544348252071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-1.6151955436808474</v>
      </c>
      <c r="F54" s="32">
        <f t="shared" ref="F54:I54" si="21">IFERROR(((F40/$D40)-1)*100,0)</f>
        <v>-1.1415085465518726</v>
      </c>
      <c r="G54" s="32">
        <f t="shared" si="21"/>
        <v>-0.97847197433464927</v>
      </c>
      <c r="H54" s="32">
        <f t="shared" si="21"/>
        <v>0.45391057986485794</v>
      </c>
      <c r="I54" s="32">
        <f t="shared" si="21"/>
        <v>1.8536044620727443</v>
      </c>
      <c r="J54" s="32">
        <f t="shared" ref="J54:X54" si="22">IFERROR(((J40/$D40)-1)*100,0)</f>
        <v>8.0089570993283168</v>
      </c>
      <c r="K54" s="32">
        <f t="shared" si="22"/>
        <v>15.801686503431011</v>
      </c>
      <c r="L54" s="32">
        <f t="shared" si="22"/>
        <v>38.281479173775153</v>
      </c>
      <c r="M54" s="32">
        <f t="shared" si="22"/>
        <v>48.466089549333404</v>
      </c>
      <c r="N54" s="32">
        <f t="shared" si="22"/>
        <v>55.55776969076458</v>
      </c>
      <c r="O54" s="32">
        <f t="shared" si="22"/>
        <v>66.693128224931982</v>
      </c>
      <c r="P54" s="32">
        <f t="shared" si="22"/>
        <v>89.607718211127988</v>
      </c>
      <c r="Q54" s="32">
        <f t="shared" si="22"/>
        <v>120.50448767722762</v>
      </c>
      <c r="R54" s="32">
        <f t="shared" si="22"/>
        <v>158.952913160469</v>
      </c>
      <c r="S54" s="32">
        <f t="shared" si="22"/>
        <v>203.5746232158609</v>
      </c>
      <c r="T54" s="32">
        <f t="shared" si="22"/>
        <v>249.30178390206387</v>
      </c>
      <c r="U54" s="32">
        <f t="shared" si="22"/>
        <v>286.34838855140498</v>
      </c>
      <c r="V54" s="32">
        <f t="shared" si="22"/>
        <v>319.29308280329957</v>
      </c>
      <c r="W54" s="32">
        <f t="shared" si="22"/>
        <v>359.8737860460048</v>
      </c>
      <c r="X54" s="39">
        <f t="shared" si="22"/>
        <v>398.47648682503649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0.22782280205972949</v>
      </c>
      <c r="F55" s="32">
        <f t="shared" ref="F55:I55" si="23">IFERROR(((F41/$D41)-1)*100,0)</f>
        <v>0.43899323768166187</v>
      </c>
      <c r="G55" s="32">
        <f t="shared" si="23"/>
        <v>0.61044761435151695</v>
      </c>
      <c r="H55" s="32">
        <f t="shared" si="23"/>
        <v>2.1039912501348956</v>
      </c>
      <c r="I55" s="32">
        <f t="shared" si="23"/>
        <v>-0.65805201055521012</v>
      </c>
      <c r="J55" s="32">
        <f t="shared" ref="J55:X55" si="24">IFERROR(((J41/$D41)-1)*100,0)</f>
        <v>0.15189345183563852</v>
      </c>
      <c r="K55" s="32">
        <f t="shared" si="24"/>
        <v>0.7867909421547914</v>
      </c>
      <c r="L55" s="32">
        <f t="shared" si="24"/>
        <v>1.4713299560514592</v>
      </c>
      <c r="M55" s="32">
        <f t="shared" si="24"/>
        <v>2.1817254932453123</v>
      </c>
      <c r="N55" s="32">
        <f t="shared" si="24"/>
        <v>2.8966308749412528</v>
      </c>
      <c r="O55" s="32">
        <f t="shared" si="24"/>
        <v>3.4491846387229241</v>
      </c>
      <c r="P55" s="32">
        <f t="shared" si="24"/>
        <v>4.0670087806745858</v>
      </c>
      <c r="Q55" s="32">
        <f t="shared" si="24"/>
        <v>4.7309567501701011</v>
      </c>
      <c r="R55" s="32">
        <f t="shared" si="24"/>
        <v>5.4224066266761461</v>
      </c>
      <c r="S55" s="32">
        <f t="shared" si="24"/>
        <v>6.1178752010316195</v>
      </c>
      <c r="T55" s="32">
        <f t="shared" si="24"/>
        <v>6.8323192646005726</v>
      </c>
      <c r="U55" s="32">
        <f t="shared" si="24"/>
        <v>7.6206339413075863</v>
      </c>
      <c r="V55" s="32">
        <f t="shared" si="24"/>
        <v>8.4474284574062928</v>
      </c>
      <c r="W55" s="32">
        <f t="shared" si="24"/>
        <v>9.2738776492179866</v>
      </c>
      <c r="X55" s="32">
        <f t="shared" si="24"/>
        <v>10.074396476500947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-3.1853506964061196</v>
      </c>
      <c r="F56" s="32">
        <f t="shared" ref="F56:I56" si="25">IFERROR(((F42/$D42)-1)*100,0)</f>
        <v>-6.3543808579770484</v>
      </c>
      <c r="G56" s="32">
        <f t="shared" si="25"/>
        <v>-9.4732393830855628</v>
      </c>
      <c r="H56" s="32">
        <f t="shared" si="25"/>
        <v>-12.499497488140998</v>
      </c>
      <c r="I56" s="32">
        <f t="shared" si="25"/>
        <v>-15.40843146256503</v>
      </c>
      <c r="J56" s="32">
        <f t="shared" ref="J56:X56" si="26">IFERROR(((J42/$D42)-1)*100,0)</f>
        <v>-18.209485943990721</v>
      </c>
      <c r="K56" s="32">
        <f t="shared" si="26"/>
        <v>-20.914657908201704</v>
      </c>
      <c r="L56" s="32">
        <f t="shared" si="26"/>
        <v>-23.51448965463717</v>
      </c>
      <c r="M56" s="32">
        <f t="shared" si="26"/>
        <v>-26.027149906077685</v>
      </c>
      <c r="N56" s="32">
        <f t="shared" si="26"/>
        <v>-28.480748166965331</v>
      </c>
      <c r="O56" s="32">
        <f t="shared" si="26"/>
        <v>-30.344055632656875</v>
      </c>
      <c r="P56" s="32">
        <f t="shared" si="26"/>
        <v>-32.136257461272642</v>
      </c>
      <c r="Q56" s="32">
        <f t="shared" si="26"/>
        <v>-33.888435812631165</v>
      </c>
      <c r="R56" s="32">
        <f t="shared" si="26"/>
        <v>-35.654601497430939</v>
      </c>
      <c r="S56" s="32">
        <f t="shared" si="26"/>
        <v>-37.420879430803907</v>
      </c>
      <c r="T56" s="32">
        <f t="shared" si="26"/>
        <v>-39.198712563796931</v>
      </c>
      <c r="U56" s="32">
        <f t="shared" si="26"/>
        <v>-40.998019762037131</v>
      </c>
      <c r="V56" s="32">
        <f t="shared" si="26"/>
        <v>-42.766638079066269</v>
      </c>
      <c r="W56" s="32">
        <f t="shared" si="26"/>
        <v>-44.479169241221548</v>
      </c>
      <c r="X56" s="32">
        <f t="shared" si="26"/>
        <v>-46.132496390533326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-3.2905681160642075</v>
      </c>
      <c r="F57" s="32">
        <f t="shared" ref="F57:I57" si="27">IFERROR(((F43/$D43)-1)*100,0)</f>
        <v>-6.5592224799649212</v>
      </c>
      <c r="G57" s="32">
        <f t="shared" si="27"/>
        <v>-9.7724259721622566</v>
      </c>
      <c r="H57" s="32">
        <f t="shared" si="27"/>
        <v>-12.888140847460027</v>
      </c>
      <c r="I57" s="32">
        <f t="shared" si="27"/>
        <v>-15.881717763016079</v>
      </c>
      <c r="J57" s="32">
        <f t="shared" ref="J57:X57" si="28">IFERROR(((J43/$D43)-1)*100,0)</f>
        <v>-18.761882379891979</v>
      </c>
      <c r="K57" s="32">
        <f t="shared" si="28"/>
        <v>-21.540210204927234</v>
      </c>
      <c r="L57" s="32">
        <f t="shared" si="28"/>
        <v>-24.206594125240123</v>
      </c>
      <c r="M57" s="32">
        <f t="shared" si="28"/>
        <v>-26.750919566573273</v>
      </c>
      <c r="N57" s="32">
        <f t="shared" si="28"/>
        <v>-29.172653714879871</v>
      </c>
      <c r="O57" s="32">
        <f t="shared" si="28"/>
        <v>-30.925001538658957</v>
      </c>
      <c r="P57" s="32">
        <f t="shared" si="28"/>
        <v>-32.596465702105689</v>
      </c>
      <c r="Q57" s="32">
        <f t="shared" si="28"/>
        <v>-34.21780273942101</v>
      </c>
      <c r="R57" s="32">
        <f t="shared" si="28"/>
        <v>-35.823876621399933</v>
      </c>
      <c r="S57" s="32">
        <f t="shared" si="28"/>
        <v>-37.433694482937874</v>
      </c>
      <c r="T57" s="32">
        <f t="shared" si="28"/>
        <v>-39.049270913156931</v>
      </c>
      <c r="U57" s="32">
        <f t="shared" si="28"/>
        <v>-40.656488084063056</v>
      </c>
      <c r="V57" s="32">
        <f t="shared" si="28"/>
        <v>-42.236742623388658</v>
      </c>
      <c r="W57" s="32">
        <f t="shared" si="28"/>
        <v>-43.768129675400779</v>
      </c>
      <c r="X57" s="32">
        <f t="shared" si="28"/>
        <v>-45.237905697743976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-2.44969482749543</v>
      </c>
      <c r="F58" s="32">
        <f t="shared" ref="F58:I58" si="29">IFERROR(((F44/$D44)-1)*100,0)</f>
        <v>-4.9221756024000811</v>
      </c>
      <c r="G58" s="32">
        <f t="shared" si="29"/>
        <v>-7.3813959329338319</v>
      </c>
      <c r="H58" s="32">
        <f t="shared" si="29"/>
        <v>-9.7821929854713154</v>
      </c>
      <c r="I58" s="32">
        <f t="shared" si="29"/>
        <v>-12.099323087419068</v>
      </c>
      <c r="J58" s="32">
        <f t="shared" ref="J58:X58" si="30">IFERROR(((J44/$D44)-1)*100,0)</f>
        <v>-14.347257794349389</v>
      </c>
      <c r="K58" s="32">
        <f t="shared" si="30"/>
        <v>-16.540940895447452</v>
      </c>
      <c r="L58" s="32">
        <f t="shared" si="30"/>
        <v>-18.675455230937221</v>
      </c>
      <c r="M58" s="32">
        <f t="shared" si="30"/>
        <v>-20.966719796564568</v>
      </c>
      <c r="N58" s="32">
        <f t="shared" si="30"/>
        <v>-23.643104564705975</v>
      </c>
      <c r="O58" s="32">
        <f t="shared" si="30"/>
        <v>-26.282216189541408</v>
      </c>
      <c r="P58" s="32">
        <f t="shared" si="30"/>
        <v>-28.918587854946587</v>
      </c>
      <c r="Q58" s="32">
        <f t="shared" si="30"/>
        <v>-31.585578419764104</v>
      </c>
      <c r="R58" s="32">
        <f t="shared" si="30"/>
        <v>-34.471068971989382</v>
      </c>
      <c r="S58" s="32">
        <f t="shared" si="30"/>
        <v>-37.331279549497239</v>
      </c>
      <c r="T58" s="32">
        <f t="shared" si="30"/>
        <v>-40.243574029800058</v>
      </c>
      <c r="U58" s="32">
        <f t="shared" si="30"/>
        <v>-43.385930282338713</v>
      </c>
      <c r="V58" s="32">
        <f t="shared" si="30"/>
        <v>-46.471544577867199</v>
      </c>
      <c r="W58" s="32">
        <f t="shared" si="30"/>
        <v>-49.450593472337658</v>
      </c>
      <c r="X58" s="32">
        <f t="shared" si="30"/>
        <v>-52.387267659035452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-3.2905681160642075</v>
      </c>
      <c r="F60" s="32">
        <f t="shared" ref="F60:I60" si="33">IFERROR(((F46/$D46)-1)*100,0)</f>
        <v>-6.5592224799649212</v>
      </c>
      <c r="G60" s="32">
        <f t="shared" si="33"/>
        <v>-9.7724259721622566</v>
      </c>
      <c r="H60" s="32">
        <f t="shared" si="33"/>
        <v>-12.888140847460027</v>
      </c>
      <c r="I60" s="32">
        <f t="shared" si="33"/>
        <v>-15.881717763016079</v>
      </c>
      <c r="J60" s="32">
        <f t="shared" ref="J60:X60" si="34">IFERROR(((J46/$D46)-1)*100,0)</f>
        <v>-18.761882379891979</v>
      </c>
      <c r="K60" s="32">
        <f t="shared" si="34"/>
        <v>-21.540210204927234</v>
      </c>
      <c r="L60" s="32">
        <f t="shared" si="34"/>
        <v>-24.206594125240123</v>
      </c>
      <c r="M60" s="32">
        <f t="shared" si="34"/>
        <v>-26.750919566573273</v>
      </c>
      <c r="N60" s="32">
        <f t="shared" si="34"/>
        <v>-29.172653714879871</v>
      </c>
      <c r="O60" s="32">
        <f t="shared" si="34"/>
        <v>-30.925001538658957</v>
      </c>
      <c r="P60" s="32">
        <f t="shared" si="34"/>
        <v>-32.596465702105689</v>
      </c>
      <c r="Q60" s="32">
        <f t="shared" si="34"/>
        <v>-34.21780273942101</v>
      </c>
      <c r="R60" s="32">
        <f t="shared" si="34"/>
        <v>-35.823876621399933</v>
      </c>
      <c r="S60" s="32">
        <f t="shared" si="34"/>
        <v>-37.433694482937874</v>
      </c>
      <c r="T60" s="32">
        <f t="shared" si="34"/>
        <v>-39.049270913156931</v>
      </c>
      <c r="U60" s="32">
        <f t="shared" si="34"/>
        <v>-40.656488084063056</v>
      </c>
      <c r="V60" s="32">
        <f t="shared" si="34"/>
        <v>-42.236742623388658</v>
      </c>
      <c r="W60" s="32">
        <f t="shared" si="34"/>
        <v>-43.768129675400779</v>
      </c>
      <c r="X60" s="32">
        <f t="shared" si="34"/>
        <v>-45.237905697743976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-2.44969482749543</v>
      </c>
      <c r="F61" s="32">
        <f t="shared" ref="F61:I61" si="36">IFERROR(((F47/$D47)-1)*100,0)</f>
        <v>-4.9221756024000811</v>
      </c>
      <c r="G61" s="32">
        <f t="shared" si="36"/>
        <v>-7.3813959329338319</v>
      </c>
      <c r="H61" s="32">
        <f t="shared" si="36"/>
        <v>-9.7821929854713154</v>
      </c>
      <c r="I61" s="32">
        <f t="shared" si="36"/>
        <v>-12.099323087419068</v>
      </c>
      <c r="J61" s="32">
        <f t="shared" ref="J61:X61" si="37">IFERROR(((J47/$D47)-1)*100,0)</f>
        <v>-14.347257794349389</v>
      </c>
      <c r="K61" s="32">
        <f t="shared" si="37"/>
        <v>-16.540940895447452</v>
      </c>
      <c r="L61" s="32">
        <f t="shared" si="37"/>
        <v>-18.675455230937221</v>
      </c>
      <c r="M61" s="32">
        <f t="shared" si="37"/>
        <v>-20.966719796564568</v>
      </c>
      <c r="N61" s="32">
        <f t="shared" si="37"/>
        <v>-23.643104564705975</v>
      </c>
      <c r="O61" s="32">
        <f t="shared" si="37"/>
        <v>-26.282216189541408</v>
      </c>
      <c r="P61" s="32">
        <f t="shared" si="37"/>
        <v>-28.918587854946587</v>
      </c>
      <c r="Q61" s="32">
        <f t="shared" si="37"/>
        <v>-31.585578419764104</v>
      </c>
      <c r="R61" s="32">
        <f t="shared" si="37"/>
        <v>-34.471068971989382</v>
      </c>
      <c r="S61" s="32">
        <f t="shared" si="37"/>
        <v>-37.331279549497239</v>
      </c>
      <c r="T61" s="32">
        <f t="shared" si="37"/>
        <v>-40.243574029800058</v>
      </c>
      <c r="U61" s="32">
        <f t="shared" si="37"/>
        <v>-43.385930282338713</v>
      </c>
      <c r="V61" s="32">
        <f t="shared" si="37"/>
        <v>-46.471544577867199</v>
      </c>
      <c r="W61" s="32">
        <f t="shared" si="37"/>
        <v>-49.450593472337658</v>
      </c>
      <c r="X61" s="32">
        <f t="shared" si="37"/>
        <v>-52.387267659035452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3.9655026778478542</v>
      </c>
      <c r="F64" s="32">
        <f t="shared" ref="F64:I64" si="41">IFERROR(((F50/$D50)-1)*100,0)</f>
        <v>5.960716333397853</v>
      </c>
      <c r="G64" s="32">
        <f t="shared" si="41"/>
        <v>4.2594231299891261</v>
      </c>
      <c r="H64" s="32">
        <f t="shared" si="41"/>
        <v>7.6466706671997731</v>
      </c>
      <c r="I64" s="32">
        <f t="shared" si="41"/>
        <v>11.172017443583805</v>
      </c>
      <c r="J64" s="32">
        <f t="shared" ref="J64:X64" si="42">IFERROR(((J50/$D50)-1)*100,0)</f>
        <v>14.752528728913816</v>
      </c>
      <c r="K64" s="32">
        <f t="shared" si="42"/>
        <v>21.628178575307079</v>
      </c>
      <c r="L64" s="32">
        <f t="shared" si="42"/>
        <v>28.353582907621977</v>
      </c>
      <c r="M64" s="32">
        <f t="shared" si="42"/>
        <v>30.504461731051592</v>
      </c>
      <c r="N64" s="32">
        <f t="shared" si="42"/>
        <v>38.058301397150785</v>
      </c>
      <c r="O64" s="32">
        <f t="shared" si="42"/>
        <v>49.414876745559731</v>
      </c>
      <c r="P64" s="32">
        <f t="shared" si="42"/>
        <v>54.769098287851662</v>
      </c>
      <c r="Q64" s="32">
        <f t="shared" si="42"/>
        <v>58.790596123065257</v>
      </c>
      <c r="R64" s="32">
        <f t="shared" si="42"/>
        <v>65.164334905954007</v>
      </c>
      <c r="S64" s="32">
        <f t="shared" si="42"/>
        <v>71.137574357175694</v>
      </c>
      <c r="T64" s="32">
        <f t="shared" si="42"/>
        <v>82.663742927169267</v>
      </c>
      <c r="U64" s="32">
        <f t="shared" si="42"/>
        <v>95.127725075081202</v>
      </c>
      <c r="V64" s="32">
        <f t="shared" si="42"/>
        <v>105.02021120208096</v>
      </c>
      <c r="W64" s="32">
        <f t="shared" si="42"/>
        <v>116.27980368301851</v>
      </c>
      <c r="X64" s="32">
        <f t="shared" si="42"/>
        <v>121.6359113756245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4.3604009689921712</v>
      </c>
      <c r="D67" s="30">
        <f>(D8/D7)*100</f>
        <v>1.581501087996555</v>
      </c>
      <c r="E67" s="30">
        <f t="shared" ref="E67:X67" si="43">(E8/E7)*100</f>
        <v>1.5947046460030065</v>
      </c>
      <c r="F67" s="30">
        <f t="shared" si="43"/>
        <v>1.642579913920529</v>
      </c>
      <c r="G67" s="30">
        <f t="shared" si="43"/>
        <v>1.6871660077240402</v>
      </c>
      <c r="H67" s="30">
        <f t="shared" si="43"/>
        <v>1.7490336563988889</v>
      </c>
      <c r="I67" s="30">
        <f t="shared" si="43"/>
        <v>1.8300044916428428</v>
      </c>
      <c r="J67" s="30">
        <f t="shared" si="43"/>
        <v>1.9830954869015462</v>
      </c>
      <c r="K67" s="30">
        <f t="shared" si="43"/>
        <v>2.1721727432460347</v>
      </c>
      <c r="L67" s="30">
        <f t="shared" si="43"/>
        <v>2.6408261008610916</v>
      </c>
      <c r="M67" s="30">
        <f t="shared" si="43"/>
        <v>2.8919636303102325</v>
      </c>
      <c r="N67" s="30">
        <f t="shared" si="43"/>
        <v>3.0919596868858568</v>
      </c>
      <c r="O67" s="30">
        <f t="shared" si="43"/>
        <v>3.3614769238594735</v>
      </c>
      <c r="P67" s="30">
        <f t="shared" si="43"/>
        <v>3.8672293470069099</v>
      </c>
      <c r="Q67" s="30">
        <f t="shared" si="43"/>
        <v>4.5394654083384056</v>
      </c>
      <c r="R67" s="30">
        <f t="shared" si="43"/>
        <v>5.3732401861700483</v>
      </c>
      <c r="S67" s="30">
        <f t="shared" si="43"/>
        <v>6.3412012721111966</v>
      </c>
      <c r="T67" s="30">
        <f t="shared" si="43"/>
        <v>7.3441889430481915</v>
      </c>
      <c r="U67" s="30">
        <f t="shared" si="43"/>
        <v>8.1918231023128527</v>
      </c>
      <c r="V67" s="30">
        <f t="shared" si="43"/>
        <v>8.9702075113647357</v>
      </c>
      <c r="W67" s="30">
        <f t="shared" si="43"/>
        <v>9.9053855964412652</v>
      </c>
      <c r="X67" s="30">
        <f t="shared" si="43"/>
        <v>10.809194606291879</v>
      </c>
    </row>
    <row r="68" spans="1:24" ht="15.75">
      <c r="B68" s="20" t="s">
        <v>38</v>
      </c>
      <c r="C68" s="31">
        <f t="shared" ref="C68:C69" si="44">AVERAGE(D68:X68)</f>
        <v>27.211393824738554</v>
      </c>
      <c r="D68" s="30">
        <f>(D9/D7)*100</f>
        <v>21.409217840707775</v>
      </c>
      <c r="E68" s="30">
        <f t="shared" ref="E68:X68" si="45">(E9/E7)*100</f>
        <v>21.992359968070609</v>
      </c>
      <c r="F68" s="30">
        <f t="shared" si="45"/>
        <v>22.59155816998674</v>
      </c>
      <c r="G68" s="30">
        <f t="shared" si="45"/>
        <v>23.206122497624872</v>
      </c>
      <c r="H68" s="30">
        <f t="shared" si="45"/>
        <v>24.066079314936577</v>
      </c>
      <c r="I68" s="30">
        <f t="shared" si="45"/>
        <v>24.162381154730255</v>
      </c>
      <c r="J68" s="30">
        <f t="shared" si="45"/>
        <v>24.892832913021309</v>
      </c>
      <c r="K68" s="30">
        <f t="shared" si="45"/>
        <v>25.592599417153227</v>
      </c>
      <c r="L68" s="30">
        <f t="shared" si="45"/>
        <v>26.233150209284318</v>
      </c>
      <c r="M68" s="30">
        <f t="shared" si="45"/>
        <v>26.944497918413248</v>
      </c>
      <c r="N68" s="30">
        <f t="shared" si="45"/>
        <v>27.686915562366245</v>
      </c>
      <c r="O68" s="30">
        <f t="shared" si="45"/>
        <v>28.240398164194964</v>
      </c>
      <c r="P68" s="30">
        <f t="shared" si="45"/>
        <v>28.73348442580032</v>
      </c>
      <c r="Q68" s="30">
        <f t="shared" si="45"/>
        <v>29.187282092690459</v>
      </c>
      <c r="R68" s="30">
        <f t="shared" si="45"/>
        <v>29.612814453490095</v>
      </c>
      <c r="S68" s="30">
        <f t="shared" si="45"/>
        <v>30.007231243552958</v>
      </c>
      <c r="T68" s="30">
        <f t="shared" si="45"/>
        <v>30.407239910982732</v>
      </c>
      <c r="U68" s="30">
        <f t="shared" si="45"/>
        <v>30.890740014309632</v>
      </c>
      <c r="V68" s="30">
        <f t="shared" si="45"/>
        <v>31.407643777894329</v>
      </c>
      <c r="W68" s="30">
        <f t="shared" si="45"/>
        <v>31.862539926746948</v>
      </c>
      <c r="X68" s="30">
        <f t="shared" si="45"/>
        <v>32.312181343552027</v>
      </c>
    </row>
    <row r="69" spans="1:24" ht="15.75">
      <c r="B69" s="20" t="s">
        <v>10</v>
      </c>
      <c r="C69" s="31">
        <f t="shared" si="44"/>
        <v>68.428205206269269</v>
      </c>
      <c r="D69" s="30">
        <f t="shared" ref="D69:X69" si="46">(D10/D7)*100</f>
        <v>77.009281071295661</v>
      </c>
      <c r="E69" s="30">
        <f t="shared" si="46"/>
        <v>76.412935385926389</v>
      </c>
      <c r="F69" s="30">
        <f t="shared" si="46"/>
        <v>75.765861916092732</v>
      </c>
      <c r="G69" s="30">
        <f t="shared" si="46"/>
        <v>75.106711494651094</v>
      </c>
      <c r="H69" s="30">
        <f t="shared" si="46"/>
        <v>74.184887028664534</v>
      </c>
      <c r="I69" s="30">
        <f t="shared" si="46"/>
        <v>74.007614353626906</v>
      </c>
      <c r="J69" s="30">
        <f t="shared" si="46"/>
        <v>73.12407160007713</v>
      </c>
      <c r="K69" s="30">
        <f t="shared" si="46"/>
        <v>72.235227839600739</v>
      </c>
      <c r="L69" s="30">
        <f t="shared" si="46"/>
        <v>71.126023689854605</v>
      </c>
      <c r="M69" s="30">
        <f t="shared" si="46"/>
        <v>70.163538451276537</v>
      </c>
      <c r="N69" s="30">
        <f t="shared" si="46"/>
        <v>69.221124750747904</v>
      </c>
      <c r="O69" s="30">
        <f t="shared" si="46"/>
        <v>68.398124911945573</v>
      </c>
      <c r="P69" s="30">
        <f t="shared" si="46"/>
        <v>67.399286227192761</v>
      </c>
      <c r="Q69" s="30">
        <f t="shared" si="46"/>
        <v>66.273252498971146</v>
      </c>
      <c r="R69" s="30">
        <f t="shared" si="46"/>
        <v>65.013945360339861</v>
      </c>
      <c r="S69" s="30">
        <f t="shared" si="46"/>
        <v>63.651567484335857</v>
      </c>
      <c r="T69" s="30">
        <f t="shared" si="46"/>
        <v>62.248571145969088</v>
      </c>
      <c r="U69" s="30">
        <f t="shared" si="46"/>
        <v>60.917436883377519</v>
      </c>
      <c r="V69" s="30">
        <f t="shared" si="46"/>
        <v>59.62214871074093</v>
      </c>
      <c r="W69" s="30">
        <f t="shared" si="46"/>
        <v>58.232074476811782</v>
      </c>
      <c r="X69" s="30">
        <f t="shared" si="46"/>
        <v>56.878624050156091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87.337951128530605</v>
      </c>
      <c r="D73" s="30">
        <f>(D16/D$10)*100</f>
        <v>87.487125457727473</v>
      </c>
      <c r="E73" s="30">
        <f t="shared" ref="E73:X73" si="48">(E16/E$10)*100</f>
        <v>87.39204511957432</v>
      </c>
      <c r="F73" s="30">
        <f t="shared" si="48"/>
        <v>87.295755003391122</v>
      </c>
      <c r="G73" s="30">
        <f>(G16/G$10)*100</f>
        <v>87.197984716631169</v>
      </c>
      <c r="H73" s="30">
        <f t="shared" si="48"/>
        <v>87.098541514104411</v>
      </c>
      <c r="I73" s="30">
        <f t="shared" si="48"/>
        <v>86.997638636985286</v>
      </c>
      <c r="J73" s="30">
        <f t="shared" si="48"/>
        <v>86.896255271277724</v>
      </c>
      <c r="K73" s="30">
        <f t="shared" si="48"/>
        <v>86.795116410077782</v>
      </c>
      <c r="L73" s="30">
        <f t="shared" si="48"/>
        <v>86.69546922929824</v>
      </c>
      <c r="M73" s="30">
        <f t="shared" si="48"/>
        <v>86.631128601990838</v>
      </c>
      <c r="N73" s="30">
        <f t="shared" si="48"/>
        <v>86.640740380648992</v>
      </c>
      <c r="O73" s="30">
        <f t="shared" si="48"/>
        <v>86.757463577120106</v>
      </c>
      <c r="P73" s="30">
        <f t="shared" si="48"/>
        <v>86.893844058908883</v>
      </c>
      <c r="Q73" s="30">
        <f t="shared" si="48"/>
        <v>87.051265771152458</v>
      </c>
      <c r="R73" s="30">
        <f t="shared" si="48"/>
        <v>87.256970786963308</v>
      </c>
      <c r="S73" s="30">
        <f t="shared" si="48"/>
        <v>87.469209704620127</v>
      </c>
      <c r="T73" s="30">
        <f t="shared" si="48"/>
        <v>87.702157424803346</v>
      </c>
      <c r="U73" s="30">
        <f t="shared" si="48"/>
        <v>87.993542778607178</v>
      </c>
      <c r="V73" s="30">
        <f t="shared" si="48"/>
        <v>88.297125580984087</v>
      </c>
      <c r="W73" s="30">
        <f t="shared" si="48"/>
        <v>88.607548312541013</v>
      </c>
      <c r="X73" s="30">
        <f t="shared" si="48"/>
        <v>88.940045361734761</v>
      </c>
    </row>
    <row r="74" spans="1:24" ht="15.75">
      <c r="A74" s="36"/>
      <c r="B74" s="10" t="s">
        <v>12</v>
      </c>
      <c r="C74" s="31">
        <f>AVERAGE(D74:X74)</f>
        <v>12.6620488714694</v>
      </c>
      <c r="D74" s="30">
        <f>(D19/D$10)*100</f>
        <v>12.51287454227252</v>
      </c>
      <c r="E74" s="30">
        <f t="shared" ref="E74:X74" si="49">(E19/E$10)*100</f>
        <v>12.607954880425687</v>
      </c>
      <c r="F74" s="30">
        <f t="shared" si="49"/>
        <v>12.704244996608875</v>
      </c>
      <c r="G74" s="30">
        <f t="shared" si="49"/>
        <v>12.802015283368833</v>
      </c>
      <c r="H74" s="30">
        <f t="shared" si="49"/>
        <v>12.901458485895583</v>
      </c>
      <c r="I74" s="30">
        <f t="shared" si="49"/>
        <v>13.002361363014719</v>
      </c>
      <c r="J74" s="30">
        <f t="shared" si="49"/>
        <v>13.103744728722274</v>
      </c>
      <c r="K74" s="30">
        <f t="shared" si="49"/>
        <v>13.204883589922231</v>
      </c>
      <c r="L74" s="30">
        <f t="shared" si="49"/>
        <v>13.304530770701758</v>
      </c>
      <c r="M74" s="30">
        <f t="shared" si="49"/>
        <v>13.368871398009169</v>
      </c>
      <c r="N74" s="30">
        <f t="shared" si="49"/>
        <v>13.359259619351004</v>
      </c>
      <c r="O74" s="30">
        <f t="shared" si="49"/>
        <v>13.242536422879891</v>
      </c>
      <c r="P74" s="30">
        <f t="shared" si="49"/>
        <v>13.106155941091119</v>
      </c>
      <c r="Q74" s="30">
        <f t="shared" si="49"/>
        <v>12.948734228847531</v>
      </c>
      <c r="R74" s="30">
        <f t="shared" si="49"/>
        <v>12.743029213036708</v>
      </c>
      <c r="S74" s="30">
        <f t="shared" si="49"/>
        <v>12.530790295379871</v>
      </c>
      <c r="T74" s="30">
        <f t="shared" si="49"/>
        <v>12.297842575196654</v>
      </c>
      <c r="U74" s="30">
        <f t="shared" si="49"/>
        <v>12.006457221392818</v>
      </c>
      <c r="V74" s="30">
        <f t="shared" si="49"/>
        <v>11.702874419015917</v>
      </c>
      <c r="W74" s="30">
        <f t="shared" si="49"/>
        <v>11.392451687458987</v>
      </c>
      <c r="X74" s="30">
        <f t="shared" si="49"/>
        <v>11.059954638265244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346136181.95274788</v>
      </c>
      <c r="E147">
        <v>399920135.7924934</v>
      </c>
      <c r="F147">
        <v>589101887.1607343</v>
      </c>
      <c r="G147">
        <v>584212436.7144469</v>
      </c>
      <c r="H147">
        <v>717180884.56269622</v>
      </c>
      <c r="I147">
        <v>739508361.41193891</v>
      </c>
      <c r="J147">
        <v>1222739531.8707049</v>
      </c>
      <c r="K147">
        <v>1453934225.1316741</v>
      </c>
      <c r="L147">
        <v>3024375762.2138319</v>
      </c>
      <c r="M147">
        <v>1967853047.3122971</v>
      </c>
      <c r="N147">
        <v>1747278192.070183</v>
      </c>
      <c r="O147">
        <v>2266220215.0769849</v>
      </c>
      <c r="P147">
        <v>3697611956.0024271</v>
      </c>
      <c r="Q147">
        <v>4850335211.1313534</v>
      </c>
      <c r="R147">
        <v>6075350972.4870262</v>
      </c>
      <c r="S147">
        <v>7263632302.182148</v>
      </c>
      <c r="T147">
        <v>7948593100.5671062</v>
      </c>
      <c r="U147">
        <v>7448855112.9940615</v>
      </c>
      <c r="V147">
        <v>7430033395.206727</v>
      </c>
      <c r="W147">
        <v>8901442549.1137276</v>
      </c>
      <c r="X147">
        <v>9187881787.7710648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Wealth_SDN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2014-12-03T13:25:55Z</dcterms:modified>
</cp:coreProperties>
</file>