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SVK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E54" i="36"/>
  <c r="I54"/>
  <c r="M54"/>
  <c r="Q54"/>
  <c r="U54"/>
  <c r="G55"/>
  <c r="H55"/>
  <c r="K55"/>
  <c r="L55"/>
  <c r="O55"/>
  <c r="P55"/>
  <c r="S55"/>
  <c r="T55"/>
  <c r="G59"/>
  <c r="L59"/>
  <c r="O59"/>
  <c r="P59"/>
  <c r="T59"/>
  <c r="D54"/>
  <c r="D55"/>
  <c r="D59"/>
  <c r="D41"/>
  <c r="E41"/>
  <c r="E55" s="1"/>
  <c r="F41"/>
  <c r="F55" s="1"/>
  <c r="G41"/>
  <c r="H41"/>
  <c r="I41"/>
  <c r="I55" s="1"/>
  <c r="J41"/>
  <c r="J55" s="1"/>
  <c r="K41"/>
  <c r="L41"/>
  <c r="M41"/>
  <c r="M55" s="1"/>
  <c r="N41"/>
  <c r="N55" s="1"/>
  <c r="O41"/>
  <c r="P41"/>
  <c r="Q41"/>
  <c r="Q55" s="1"/>
  <c r="R41"/>
  <c r="R55" s="1"/>
  <c r="S41"/>
  <c r="T41"/>
  <c r="U41"/>
  <c r="U55" s="1"/>
  <c r="V41"/>
  <c r="V55" s="1"/>
  <c r="D13"/>
  <c r="D45" s="1"/>
  <c r="E13"/>
  <c r="E45" s="1"/>
  <c r="E59" s="1"/>
  <c r="F13"/>
  <c r="G13"/>
  <c r="G45" s="1"/>
  <c r="H13"/>
  <c r="I13"/>
  <c r="I45" s="1"/>
  <c r="I59" s="1"/>
  <c r="J13"/>
  <c r="J45" s="1"/>
  <c r="J59" s="1"/>
  <c r="K13"/>
  <c r="L13"/>
  <c r="L45" s="1"/>
  <c r="M13"/>
  <c r="M45" s="1"/>
  <c r="M59" s="1"/>
  <c r="N13"/>
  <c r="O13"/>
  <c r="O45" s="1"/>
  <c r="P13"/>
  <c r="P45" s="1"/>
  <c r="Q13"/>
  <c r="Q45" s="1"/>
  <c r="Q59" s="1"/>
  <c r="R13"/>
  <c r="R45" s="1"/>
  <c r="R59" s="1"/>
  <c r="S13"/>
  <c r="T13"/>
  <c r="T45" s="1"/>
  <c r="U13"/>
  <c r="U45" s="1"/>
  <c r="U59" s="1"/>
  <c r="V13"/>
  <c r="V45" s="1"/>
  <c r="V59" s="1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D23"/>
  <c r="E23"/>
  <c r="E12" s="1"/>
  <c r="F23"/>
  <c r="F12" s="1"/>
  <c r="G23"/>
  <c r="G12" s="1"/>
  <c r="H23"/>
  <c r="I23"/>
  <c r="I12" s="1"/>
  <c r="J23"/>
  <c r="J12" s="1"/>
  <c r="K23"/>
  <c r="K12" s="1"/>
  <c r="L23"/>
  <c r="M23"/>
  <c r="M12" s="1"/>
  <c r="N23"/>
  <c r="N12" s="1"/>
  <c r="O23"/>
  <c r="O12" s="1"/>
  <c r="P23"/>
  <c r="Q23"/>
  <c r="Q12" s="1"/>
  <c r="R23"/>
  <c r="R12" s="1"/>
  <c r="S23"/>
  <c r="S12" s="1"/>
  <c r="T23"/>
  <c r="U23"/>
  <c r="U12" s="1"/>
  <c r="V23"/>
  <c r="V12" s="1"/>
  <c r="V50"/>
  <c r="V64" s="1"/>
  <c r="U50"/>
  <c r="U64" s="1"/>
  <c r="T50"/>
  <c r="T64" s="1"/>
  <c r="S50"/>
  <c r="R50"/>
  <c r="R64" s="1"/>
  <c r="Q50"/>
  <c r="Q64" s="1"/>
  <c r="P50"/>
  <c r="P64" s="1"/>
  <c r="O50"/>
  <c r="N50"/>
  <c r="N64" s="1"/>
  <c r="M50"/>
  <c r="M64" s="1"/>
  <c r="L50"/>
  <c r="L64" s="1"/>
  <c r="K50"/>
  <c r="J50"/>
  <c r="J64" s="1"/>
  <c r="I50"/>
  <c r="I64" s="1"/>
  <c r="H50"/>
  <c r="H64" s="1"/>
  <c r="G50"/>
  <c r="F50"/>
  <c r="F64" s="1"/>
  <c r="E50"/>
  <c r="E64" s="1"/>
  <c r="D50"/>
  <c r="D64" s="1"/>
  <c r="V40"/>
  <c r="V54" s="1"/>
  <c r="U40"/>
  <c r="T40"/>
  <c r="T54" s="1"/>
  <c r="S40"/>
  <c r="S54" s="1"/>
  <c r="R40"/>
  <c r="R54" s="1"/>
  <c r="Q40"/>
  <c r="P40"/>
  <c r="P54" s="1"/>
  <c r="O40"/>
  <c r="O54" s="1"/>
  <c r="N40"/>
  <c r="N54" s="1"/>
  <c r="M40"/>
  <c r="L40"/>
  <c r="L54" s="1"/>
  <c r="K40"/>
  <c r="K54" s="1"/>
  <c r="J40"/>
  <c r="J54" s="1"/>
  <c r="I40"/>
  <c r="H40"/>
  <c r="H54" s="1"/>
  <c r="G40"/>
  <c r="G54" s="1"/>
  <c r="F40"/>
  <c r="F54" s="1"/>
  <c r="E40"/>
  <c r="D40"/>
  <c r="S64" l="1"/>
  <c r="K64"/>
  <c r="O64"/>
  <c r="G64"/>
  <c r="P12"/>
  <c r="H12"/>
  <c r="K48"/>
  <c r="S10"/>
  <c r="S7" s="1"/>
  <c r="O10"/>
  <c r="O7" s="1"/>
  <c r="K10"/>
  <c r="K7" s="1"/>
  <c r="L10"/>
  <c r="L7" s="1"/>
  <c r="H11"/>
  <c r="K45"/>
  <c r="K59" s="1"/>
  <c r="S45"/>
  <c r="S59" s="1"/>
  <c r="G48"/>
  <c r="U10"/>
  <c r="U7" s="1"/>
  <c r="Q11"/>
  <c r="E11"/>
  <c r="G10"/>
  <c r="G7" s="1"/>
  <c r="S48"/>
  <c r="O48"/>
  <c r="O62" s="1"/>
  <c r="V10"/>
  <c r="V7" s="1"/>
  <c r="R10"/>
  <c r="R7" s="1"/>
  <c r="N10"/>
  <c r="N7" s="1"/>
  <c r="J10"/>
  <c r="J7" s="1"/>
  <c r="F10"/>
  <c r="F7" s="1"/>
  <c r="T12"/>
  <c r="L12"/>
  <c r="D12"/>
  <c r="P11"/>
  <c r="L11"/>
  <c r="D11"/>
  <c r="T10"/>
  <c r="T7" s="1"/>
  <c r="P10"/>
  <c r="P7" s="1"/>
  <c r="H10"/>
  <c r="H7" s="1"/>
  <c r="D10"/>
  <c r="D7" s="1"/>
  <c r="U11"/>
  <c r="M11"/>
  <c r="I11"/>
  <c r="Q10"/>
  <c r="Q7" s="1"/>
  <c r="M10"/>
  <c r="M7" s="1"/>
  <c r="I10"/>
  <c r="I7" s="1"/>
  <c r="E10"/>
  <c r="E7" s="1"/>
  <c r="H45"/>
  <c r="H59" s="1"/>
  <c r="S11"/>
  <c r="O11"/>
  <c r="K11"/>
  <c r="G11"/>
  <c r="T11"/>
  <c r="V11"/>
  <c r="R11"/>
  <c r="N11"/>
  <c r="J11"/>
  <c r="F11"/>
  <c r="F45"/>
  <c r="F59" s="1"/>
  <c r="N45"/>
  <c r="N59" s="1"/>
  <c r="F48"/>
  <c r="F62" s="1"/>
  <c r="J48"/>
  <c r="J62" s="1"/>
  <c r="R48"/>
  <c r="E48"/>
  <c r="E62" s="1"/>
  <c r="I48"/>
  <c r="I62" s="1"/>
  <c r="Q48"/>
  <c r="Q62" s="1"/>
  <c r="D48"/>
  <c r="D62" s="1"/>
  <c r="H48"/>
  <c r="H62" s="1"/>
  <c r="L48"/>
  <c r="L62" s="1"/>
  <c r="P48"/>
  <c r="P62" s="1"/>
  <c r="T48"/>
  <c r="T62" s="1"/>
  <c r="N48"/>
  <c r="N62" s="1"/>
  <c r="V48"/>
  <c r="V62" s="1"/>
  <c r="M48"/>
  <c r="M62" s="1"/>
  <c r="U48"/>
  <c r="U62" s="1"/>
  <c r="R62" l="1"/>
  <c r="G62"/>
  <c r="K62"/>
  <c r="S62"/>
  <c r="P46"/>
  <c r="P60" s="1"/>
  <c r="H46"/>
  <c r="H60" s="1"/>
  <c r="R47"/>
  <c r="R44"/>
  <c r="J47"/>
  <c r="J44"/>
  <c r="J58" s="1"/>
  <c r="Q46"/>
  <c r="I46"/>
  <c r="S44"/>
  <c r="S58" s="1"/>
  <c r="S47"/>
  <c r="K44"/>
  <c r="K47"/>
  <c r="R46"/>
  <c r="R60" s="1"/>
  <c r="S46"/>
  <c r="S60" s="1"/>
  <c r="O46"/>
  <c r="K46"/>
  <c r="G46"/>
  <c r="G60" s="1"/>
  <c r="U47"/>
  <c r="U44"/>
  <c r="Q47"/>
  <c r="Q44"/>
  <c r="Q58" s="1"/>
  <c r="M47"/>
  <c r="M44"/>
  <c r="I47"/>
  <c r="I44"/>
  <c r="I58" s="1"/>
  <c r="E47"/>
  <c r="E44"/>
  <c r="V47"/>
  <c r="V44"/>
  <c r="V58" s="1"/>
  <c r="T46"/>
  <c r="T60" s="1"/>
  <c r="L46"/>
  <c r="D46"/>
  <c r="D60" s="1"/>
  <c r="N47"/>
  <c r="N44"/>
  <c r="N58" s="1"/>
  <c r="F47"/>
  <c r="F44"/>
  <c r="U46"/>
  <c r="U60" s="1"/>
  <c r="M46"/>
  <c r="M60" s="1"/>
  <c r="E46"/>
  <c r="O47"/>
  <c r="O44"/>
  <c r="O58" s="1"/>
  <c r="G47"/>
  <c r="G44"/>
  <c r="V46"/>
  <c r="V60" s="1"/>
  <c r="N46"/>
  <c r="N60" s="1"/>
  <c r="J46"/>
  <c r="J60" s="1"/>
  <c r="F46"/>
  <c r="F60" s="1"/>
  <c r="T44"/>
  <c r="T47"/>
  <c r="P47"/>
  <c r="P44"/>
  <c r="L44"/>
  <c r="L47"/>
  <c r="H47"/>
  <c r="H44"/>
  <c r="D44"/>
  <c r="D58" s="1"/>
  <c r="D47"/>
  <c r="D61" s="1"/>
  <c r="T61" l="1"/>
  <c r="N61"/>
  <c r="J61"/>
  <c r="P61"/>
  <c r="G61"/>
  <c r="E61"/>
  <c r="U61"/>
  <c r="H58"/>
  <c r="P58"/>
  <c r="G58"/>
  <c r="E60"/>
  <c r="F61"/>
  <c r="L60"/>
  <c r="E58"/>
  <c r="M58"/>
  <c r="U58"/>
  <c r="O60"/>
  <c r="K58"/>
  <c r="Q60"/>
  <c r="R61"/>
  <c r="L61"/>
  <c r="H61"/>
  <c r="M61"/>
  <c r="S61"/>
  <c r="L58"/>
  <c r="T58"/>
  <c r="O61"/>
  <c r="F58"/>
  <c r="V61"/>
  <c r="I61"/>
  <c r="Q61"/>
  <c r="K60"/>
  <c r="K61"/>
  <c r="I60"/>
  <c r="R58"/>
  <c r="N42"/>
  <c r="N75"/>
  <c r="E75"/>
  <c r="E42"/>
  <c r="L42"/>
  <c r="L75"/>
  <c r="G42"/>
  <c r="G56" s="1"/>
  <c r="G75"/>
  <c r="Q75"/>
  <c r="Q42"/>
  <c r="Q56" s="1"/>
  <c r="F42"/>
  <c r="F56" s="1"/>
  <c r="F75"/>
  <c r="U75"/>
  <c r="U42"/>
  <c r="U56" s="1"/>
  <c r="O42"/>
  <c r="O56" s="1"/>
  <c r="O75"/>
  <c r="H75"/>
  <c r="H42"/>
  <c r="H56" s="1"/>
  <c r="I75"/>
  <c r="I42"/>
  <c r="J42"/>
  <c r="J56" s="1"/>
  <c r="J75"/>
  <c r="V42"/>
  <c r="V56" s="1"/>
  <c r="V75"/>
  <c r="M75"/>
  <c r="M42"/>
  <c r="M56" s="1"/>
  <c r="D75"/>
  <c r="D42"/>
  <c r="D56" s="1"/>
  <c r="T75"/>
  <c r="T42"/>
  <c r="T56" s="1"/>
  <c r="K42"/>
  <c r="K56" s="1"/>
  <c r="K75"/>
  <c r="S42"/>
  <c r="S56" s="1"/>
  <c r="S75"/>
  <c r="R42"/>
  <c r="R56" s="1"/>
  <c r="R75"/>
  <c r="P75"/>
  <c r="P42"/>
  <c r="P56" s="1"/>
  <c r="I56" l="1"/>
  <c r="E56"/>
  <c r="L56"/>
  <c r="N56"/>
  <c r="S74"/>
  <c r="S73"/>
  <c r="O74"/>
  <c r="O73"/>
  <c r="K74"/>
  <c r="K73"/>
  <c r="G74"/>
  <c r="G73"/>
  <c r="P72"/>
  <c r="L72"/>
  <c r="H72"/>
  <c r="S39"/>
  <c r="O39"/>
  <c r="O53" s="1"/>
  <c r="K68"/>
  <c r="K39"/>
  <c r="G39"/>
  <c r="Q72"/>
  <c r="M72"/>
  <c r="I72"/>
  <c r="S72"/>
  <c r="O72"/>
  <c r="K72"/>
  <c r="G72"/>
  <c r="E74"/>
  <c r="E73"/>
  <c r="I74"/>
  <c r="I73"/>
  <c r="M74"/>
  <c r="M73"/>
  <c r="Q74"/>
  <c r="Q73"/>
  <c r="U69"/>
  <c r="U74"/>
  <c r="U73"/>
  <c r="T74"/>
  <c r="T73"/>
  <c r="P74"/>
  <c r="P69"/>
  <c r="P73"/>
  <c r="L74"/>
  <c r="L73"/>
  <c r="H74"/>
  <c r="H73"/>
  <c r="D74"/>
  <c r="D73"/>
  <c r="T67"/>
  <c r="T39"/>
  <c r="P68"/>
  <c r="P39"/>
  <c r="P53" s="1"/>
  <c r="L39"/>
  <c r="L53" s="1"/>
  <c r="H67"/>
  <c r="H68"/>
  <c r="H39"/>
  <c r="H53" s="1"/>
  <c r="D68"/>
  <c r="D39"/>
  <c r="D53" s="1"/>
  <c r="R72"/>
  <c r="J72"/>
  <c r="F72"/>
  <c r="N72"/>
  <c r="U67"/>
  <c r="U39"/>
  <c r="U53" s="1"/>
  <c r="Q68"/>
  <c r="Q39"/>
  <c r="Q53" s="1"/>
  <c r="M39"/>
  <c r="M53" s="1"/>
  <c r="I68"/>
  <c r="I39"/>
  <c r="I53" s="1"/>
  <c r="E39"/>
  <c r="E53" s="1"/>
  <c r="V73"/>
  <c r="V74"/>
  <c r="R73"/>
  <c r="R74"/>
  <c r="N73"/>
  <c r="N74"/>
  <c r="J74"/>
  <c r="J73"/>
  <c r="F74"/>
  <c r="F73"/>
  <c r="V68"/>
  <c r="V67"/>
  <c r="V39"/>
  <c r="V53" s="1"/>
  <c r="V72"/>
  <c r="R39"/>
  <c r="R53" s="1"/>
  <c r="N39"/>
  <c r="N53" s="1"/>
  <c r="J39"/>
  <c r="J53" s="1"/>
  <c r="F39"/>
  <c r="F53" s="1"/>
  <c r="D72"/>
  <c r="D43"/>
  <c r="D57" s="1"/>
  <c r="K43"/>
  <c r="K57" s="1"/>
  <c r="E72"/>
  <c r="Q43"/>
  <c r="Q57" s="1"/>
  <c r="C75"/>
  <c r="H43"/>
  <c r="H57" s="1"/>
  <c r="I43"/>
  <c r="I57" s="1"/>
  <c r="U72"/>
  <c r="N43"/>
  <c r="N57" s="1"/>
  <c r="T72"/>
  <c r="T43"/>
  <c r="T57" s="1"/>
  <c r="R43"/>
  <c r="R57" s="1"/>
  <c r="G43"/>
  <c r="G57" s="1"/>
  <c r="M43"/>
  <c r="M57" s="1"/>
  <c r="E43"/>
  <c r="E57" s="1"/>
  <c r="S43"/>
  <c r="S57" s="1"/>
  <c r="L43"/>
  <c r="L57" s="1"/>
  <c r="O43"/>
  <c r="O57" s="1"/>
  <c r="U43"/>
  <c r="U57" s="1"/>
  <c r="F43"/>
  <c r="F57" s="1"/>
  <c r="V43"/>
  <c r="V57" s="1"/>
  <c r="J43"/>
  <c r="J57" s="1"/>
  <c r="P43"/>
  <c r="P57" s="1"/>
  <c r="T53" l="1"/>
  <c r="K53"/>
  <c r="C73"/>
  <c r="C72"/>
  <c r="C74"/>
  <c r="G53"/>
  <c r="S53"/>
  <c r="E69"/>
  <c r="J69"/>
  <c r="N69"/>
  <c r="N68"/>
  <c r="R67"/>
  <c r="R68"/>
  <c r="V69"/>
  <c r="E67"/>
  <c r="O67"/>
  <c r="J68"/>
  <c r="E68"/>
  <c r="Q67"/>
  <c r="H69"/>
  <c r="K69"/>
  <c r="M69"/>
  <c r="M67"/>
  <c r="P67"/>
  <c r="G67"/>
  <c r="S69"/>
  <c r="F67"/>
  <c r="J67"/>
  <c r="N67"/>
  <c r="I67"/>
  <c r="M68"/>
  <c r="D67"/>
  <c r="L68"/>
  <c r="L67"/>
  <c r="T68"/>
  <c r="D69"/>
  <c r="L69"/>
  <c r="T69"/>
  <c r="Q69"/>
  <c r="I69"/>
  <c r="S67"/>
  <c r="F69"/>
  <c r="S68"/>
  <c r="F68"/>
  <c r="C68" s="1"/>
  <c r="R69"/>
  <c r="U68"/>
  <c r="G68"/>
  <c r="K67"/>
  <c r="O68"/>
  <c r="G69"/>
  <c r="O69"/>
  <c r="C69" l="1"/>
  <c r="C67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<sst xmlns="http://schemas.openxmlformats.org/spreadsheetml/2006/main" count="95" uniqueCount="65">
  <si>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</si>
  <si>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</si>
  <si>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</si>
  <si>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</si>
  <si>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</si>
  <si>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</si>
  <si>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</si>
  <si>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</si>
  <si>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</si>
  <si>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</si>
  <si>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</si>
  <si>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</si>
  <si>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</si>
  <si>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</si>
  <si>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</si>
  <si>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</si>
  <si>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</si>
  <si>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</si>
  <si>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</si>
  <si>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</si>
  <si>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</si>
  <si>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</si>
  <si>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</si>
  <si>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</si>
  <si>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</si>
  <si>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</si>
  <si>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</si>
  <si>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</si>
  <si>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</si>
  <si>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</si>
  <si>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</si>
  <si>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</si>
  <si>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</si>
  <si>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</si>
  <si>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</si>
  <si>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</si>
  <si>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</si>
  <si>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</si>
  <si>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</si>
  <si>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</si>
  <si>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</si>
  <si>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</si>
  <si>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</si>
  <si>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</si>
  <si>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</si>
  <si>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</si>
  <si>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</si>
  <si>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</si>
  <si>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</si>
  <si>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</si>
  <si>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</si>
  <si>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</si>
  <si>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</si>
  <si>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</si>
  <si>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</si>
  <si>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</si>
  <si>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</si>
  <si>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</si>
  <si>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</si>
  <si>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</si>
  <si>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</si>
  <si>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</si>
  <si>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</si>
  <si>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Slovakia</t>
  </si>
  <si>
    <t>SVK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</si>
</sst>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Wealth_SVK!$B$54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Wealth_SVK!$D$52:$V$52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Wealth_SVK!$D$54:$V$54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0.69513743688267571</c:v>
                </c:pt>
                <c:pt idx="2">
                  <c:v>1.2609004742905494</c:v>
                </c:pt>
                <c:pt idx="3">
                  <c:v>1.8763347616291393</c:v>
                </c:pt>
                <c:pt idx="4">
                  <c:v>3.9980329121527047</c:v>
                </c:pt>
                <c:pt idx="5">
                  <c:v>6.9661540317269566</c:v>
                </c:pt>
                <c:pt idx="6">
                  <c:v>10.532293742879361</c:v>
                </c:pt>
                <c:pt idx="7">
                  <c:v>12.733494995386586</c:v>
                </c:pt>
                <c:pt idx="8">
                  <c:v>14.222954719155467</c:v>
                </c:pt>
                <c:pt idx="9">
                  <c:v>16.460989764550995</c:v>
                </c:pt>
                <c:pt idx="10">
                  <c:v>18.642433227018017</c:v>
                </c:pt>
                <c:pt idx="11">
                  <c:v>20.552955642114945</c:v>
                </c:pt>
                <c:pt idx="12">
                  <c:v>22.678569420537009</c:v>
                </c:pt>
                <c:pt idx="13">
                  <c:v>25.8964025964165</c:v>
                </c:pt>
                <c:pt idx="14">
                  <c:v>29.7030686203138</c:v>
                </c:pt>
                <c:pt idx="15">
                  <c:v>34.073038277067539</c:v>
                </c:pt>
                <c:pt idx="16">
                  <c:v>38.30182539344078</c:v>
                </c:pt>
                <c:pt idx="17">
                  <c:v>40.39359954292685</c:v>
                </c:pt>
                <c:pt idx="18">
                  <c:v>43.370222879628464</c:v>
                </c:pt>
              </c:numCache>
            </c:numRef>
          </c:val>
        </c:ser>
        <c:ser>
          <c:idx val="1"/>
          <c:order val="1"/>
          <c:tx>
            <c:strRef>
              <c:f>Wealth_SVK!$B$55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Wealth_SVK!$D$52:$V$52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Wealth_SVK!$D$55:$V$55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0.1079476432274129</c:v>
                </c:pt>
                <c:pt idx="2">
                  <c:v>0.90899332857434789</c:v>
                </c:pt>
                <c:pt idx="3">
                  <c:v>2.5771422867236771</c:v>
                </c:pt>
                <c:pt idx="4">
                  <c:v>3.4118114776351183</c:v>
                </c:pt>
                <c:pt idx="5">
                  <c:v>3.1677655314427344</c:v>
                </c:pt>
                <c:pt idx="6">
                  <c:v>3.8224806314044013</c:v>
                </c:pt>
                <c:pt idx="7">
                  <c:v>4.4062709951250278</c:v>
                </c:pt>
                <c:pt idx="8">
                  <c:v>5.3166665656959378</c:v>
                </c:pt>
                <c:pt idx="9">
                  <c:v>7.0528185483528683</c:v>
                </c:pt>
                <c:pt idx="10">
                  <c:v>8.2263707037154141</c:v>
                </c:pt>
                <c:pt idx="11">
                  <c:v>9.7960261762843892</c:v>
                </c:pt>
                <c:pt idx="12">
                  <c:v>11.008205179551368</c:v>
                </c:pt>
                <c:pt idx="13">
                  <c:v>12.17007093132545</c:v>
                </c:pt>
                <c:pt idx="14">
                  <c:v>12.489576051428974</c:v>
                </c:pt>
                <c:pt idx="15">
                  <c:v>12.987644576465772</c:v>
                </c:pt>
                <c:pt idx="16">
                  <c:v>14.511706386254296</c:v>
                </c:pt>
                <c:pt idx="17">
                  <c:v>14.565596022548743</c:v>
                </c:pt>
                <c:pt idx="18">
                  <c:v>14.999160271123158</c:v>
                </c:pt>
              </c:numCache>
            </c:numRef>
          </c:val>
        </c:ser>
        <c:ser>
          <c:idx val="2"/>
          <c:order val="2"/>
          <c:tx>
            <c:strRef>
              <c:f>Wealth_SVK!$B$56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Wealth_SVK!$D$52:$V$52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Wealth_SVK!$D$56:$V$56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-0.37098969690664285</c:v>
                </c:pt>
                <c:pt idx="2">
                  <c:v>-0.7136586552833224</c:v>
                </c:pt>
                <c:pt idx="3">
                  <c:v>-1.0252183930177461</c:v>
                </c:pt>
                <c:pt idx="4">
                  <c:v>-1.2808492951298711</c:v>
                </c:pt>
                <c:pt idx="5">
                  <c:v>-1.484868169994602</c:v>
                </c:pt>
                <c:pt idx="6">
                  <c:v>-1.6347157969119674</c:v>
                </c:pt>
                <c:pt idx="7">
                  <c:v>-1.7108945029518097</c:v>
                </c:pt>
                <c:pt idx="8">
                  <c:v>-1.7437716061538877</c:v>
                </c:pt>
                <c:pt idx="9">
                  <c:v>-1.7369401002397367</c:v>
                </c:pt>
                <c:pt idx="10">
                  <c:v>-1.7903303577324614</c:v>
                </c:pt>
                <c:pt idx="11">
                  <c:v>-1.8121851797689659</c:v>
                </c:pt>
                <c:pt idx="12">
                  <c:v>-1.8480002268377316</c:v>
                </c:pt>
                <c:pt idx="13">
                  <c:v>-1.9005892401818825</c:v>
                </c:pt>
                <c:pt idx="14">
                  <c:v>-2.088000110244026</c:v>
                </c:pt>
                <c:pt idx="15">
                  <c:v>-2.2002604678283522</c:v>
                </c:pt>
                <c:pt idx="16">
                  <c:v>-2.405967229834638</c:v>
                </c:pt>
                <c:pt idx="17">
                  <c:v>-2.5813147464587294</c:v>
                </c:pt>
                <c:pt idx="18">
                  <c:v>-2.7337303242779942</c:v>
                </c:pt>
              </c:numCache>
            </c:numRef>
          </c:val>
        </c:ser>
        <c:ser>
          <c:idx val="4"/>
          <c:order val="3"/>
          <c:tx>
            <c:strRef>
              <c:f>Wealth_SVK!$B$53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Wealth_SVK!$D$52:$V$52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Wealth_SVK!$D$53:$V$53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0.26267135830997379</c:v>
                </c:pt>
                <c:pt idx="2">
                  <c:v>0.9621281267558901</c:v>
                </c:pt>
                <c:pt idx="3">
                  <c:v>2.2687501148281886</c:v>
                </c:pt>
                <c:pt idx="4">
                  <c:v>3.4413478421153831</c:v>
                </c:pt>
                <c:pt idx="5">
                  <c:v>4.1225550839975034</c:v>
                </c:pt>
                <c:pt idx="6">
                  <c:v>5.5909702281683682</c:v>
                </c:pt>
                <c:pt idx="7">
                  <c:v>6.6204888601169909</c:v>
                </c:pt>
                <c:pt idx="8">
                  <c:v>7.669506142221838</c:v>
                </c:pt>
                <c:pt idx="9">
                  <c:v>9.4987755392254911</c:v>
                </c:pt>
                <c:pt idx="10">
                  <c:v>10.925904209845205</c:v>
                </c:pt>
                <c:pt idx="11">
                  <c:v>12.546441611066793</c:v>
                </c:pt>
                <c:pt idx="12">
                  <c:v>13.984400115316564</c:v>
                </c:pt>
                <c:pt idx="13">
                  <c:v>15.70171997291887</c:v>
                </c:pt>
                <c:pt idx="14">
                  <c:v>17.009374477938866</c:v>
                </c:pt>
                <c:pt idx="15">
                  <c:v>18.60320780848761</c:v>
                </c:pt>
                <c:pt idx="16">
                  <c:v>20.854080844127122</c:v>
                </c:pt>
                <c:pt idx="17">
                  <c:v>21.487427674825078</c:v>
                </c:pt>
                <c:pt idx="18">
                  <c:v>22.635201195381292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Wealth_SVK!$D$64:$V$64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1.5065577443686529</c:v>
                </c:pt>
                <c:pt idx="2">
                  <c:v>7.4381289510901505</c:v>
                </c:pt>
                <c:pt idx="3">
                  <c:v>13.39587246209144</c:v>
                </c:pt>
                <c:pt idx="4">
                  <c:v>20.998618149145454</c:v>
                </c:pt>
                <c:pt idx="5">
                  <c:v>27.722898290536513</c:v>
                </c:pt>
                <c:pt idx="6">
                  <c:v>33.129835868054982</c:v>
                </c:pt>
                <c:pt idx="7">
                  <c:v>33.063395566764939</c:v>
                </c:pt>
                <c:pt idx="8">
                  <c:v>34.797596494145026</c:v>
                </c:pt>
                <c:pt idx="9">
                  <c:v>39.431972829528526</c:v>
                </c:pt>
                <c:pt idx="10">
                  <c:v>45.793891080367374</c:v>
                </c:pt>
                <c:pt idx="11">
                  <c:v>52.726171031600003</c:v>
                </c:pt>
                <c:pt idx="12">
                  <c:v>60.386653967252222</c:v>
                </c:pt>
                <c:pt idx="13">
                  <c:v>70.930514709734524</c:v>
                </c:pt>
                <c:pt idx="14">
                  <c:v>84.969984286947266</c:v>
                </c:pt>
                <c:pt idx="15">
                  <c:v>104.0475479931108</c:v>
                </c:pt>
                <c:pt idx="16">
                  <c:v>115.65642978026527</c:v>
                </c:pt>
                <c:pt idx="17">
                  <c:v>104.6655658600356</c:v>
                </c:pt>
                <c:pt idx="18">
                  <c:v>112.95430083604123</c:v>
                </c:pt>
              </c:numCache>
            </c:numRef>
          </c:val>
        </c:ser>
        <c:marker val="1"/>
        <c:axId val="87053056"/>
        <c:axId val="87054592"/>
      </c:lineChart>
      <c:catAx>
        <c:axId val="8705305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054592"/>
        <c:crosses val="autoZero"/>
        <c:auto val="1"/>
        <c:lblAlgn val="ctr"/>
        <c:lblOffset val="100"/>
      </c:catAx>
      <c:valAx>
        <c:axId val="870545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7053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98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Wealth_SVK!$B$40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Wealth_SVK!$D$38:$V$38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Wealth_SVK!$D$40:$V$40</c:f>
              <c:numCache>
                <c:formatCode>_(* #,##0_);_(* \(#,##0\);_(* "-"??_);_(@_)</c:formatCode>
                <c:ptCount val="19"/>
                <c:pt idx="0">
                  <c:v>28615.06813989862</c:v>
                </c:pt>
                <c:pt idx="1">
                  <c:v>28813.98219112854</c:v>
                </c:pt>
                <c:pt idx="2">
                  <c:v>28975.875669793164</c:v>
                </c:pt>
                <c:pt idx="3">
                  <c:v>29151.982610471405</c:v>
                </c:pt>
                <c:pt idx="4">
                  <c:v>29759.107981966692</c:v>
                </c:pt>
                <c:pt idx="5">
                  <c:v>30608.437862807583</c:v>
                </c:pt>
                <c:pt idx="6">
                  <c:v>31628.89117111783</c:v>
                </c:pt>
                <c:pt idx="7">
                  <c:v>32258.766409419073</c:v>
                </c:pt>
                <c:pt idx="8">
                  <c:v>32684.976324291882</c:v>
                </c:pt>
                <c:pt idx="9">
                  <c:v>33325.391577526621</c:v>
                </c:pt>
                <c:pt idx="10">
                  <c:v>33949.613110744926</c:v>
                </c:pt>
                <c:pt idx="11">
                  <c:v>34496.310401652947</c:v>
                </c:pt>
                <c:pt idx="12">
                  <c:v>35104.556232739495</c:v>
                </c:pt>
                <c:pt idx="13">
                  <c:v>36025.341388645676</c:v>
                </c:pt>
                <c:pt idx="14">
                  <c:v>37114.621465242257</c:v>
                </c:pt>
                <c:pt idx="15">
                  <c:v>38365.091260215231</c:v>
                </c:pt>
                <c:pt idx="16">
                  <c:v>39575.161575056693</c:v>
                </c:pt>
                <c:pt idx="17">
                  <c:v>40173.724173264913</c:v>
                </c:pt>
                <c:pt idx="18">
                  <c:v>41025.486969330203</c:v>
                </c:pt>
              </c:numCache>
            </c:numRef>
          </c:val>
        </c:ser>
        <c:ser>
          <c:idx val="1"/>
          <c:order val="1"/>
          <c:tx>
            <c:strRef>
              <c:f>Wealth_SVK!$B$41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Wealth_SVK!$D$38:$V$38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Wealth_SVK!$D$41:$V$41</c:f>
              <c:numCache>
                <c:formatCode>General</c:formatCode>
                <c:ptCount val="19"/>
                <c:pt idx="0">
                  <c:v>67905.753217262361</c:v>
                </c:pt>
                <c:pt idx="1">
                  <c:v>67979.055877476218</c:v>
                </c:pt>
                <c:pt idx="2">
                  <c:v>68523.011983725431</c:v>
                </c:pt>
                <c:pt idx="3">
                  <c:v>69655.781098542648</c:v>
                </c:pt>
                <c:pt idx="4">
                  <c:v>70222.569499503501</c:v>
                </c:pt>
                <c:pt idx="5">
                  <c:v>70056.848261545369</c:v>
                </c:pt>
                <c:pt idx="6">
                  <c:v>70501.43748160149</c:v>
                </c:pt>
                <c:pt idx="7">
                  <c:v>70897.864725295774</c:v>
                </c:pt>
                <c:pt idx="8">
                  <c:v>71516.07569474855</c:v>
                </c:pt>
                <c:pt idx="9">
                  <c:v>72695.02277556817</c:v>
                </c:pt>
                <c:pt idx="10">
                  <c:v>73491.932206064521</c:v>
                </c:pt>
                <c:pt idx="11">
                  <c:v>74557.818577628466</c:v>
                </c:pt>
                <c:pt idx="12">
                  <c:v>75380.957860138413</c:v>
                </c:pt>
                <c:pt idx="13">
                  <c:v>76169.931550253998</c:v>
                </c:pt>
                <c:pt idx="14">
                  <c:v>76386.893908628015</c:v>
                </c:pt>
                <c:pt idx="15">
                  <c:v>76725.111092092367</c:v>
                </c:pt>
                <c:pt idx="16">
                  <c:v>77760.03674352591</c:v>
                </c:pt>
                <c:pt idx="17">
                  <c:v>77796.630906957696</c:v>
                </c:pt>
                <c:pt idx="18">
                  <c:v>78091.045975632907</c:v>
                </c:pt>
              </c:numCache>
            </c:numRef>
          </c:val>
        </c:ser>
        <c:ser>
          <c:idx val="2"/>
          <c:order val="2"/>
          <c:tx>
            <c:strRef>
              <c:f>Wealth_SVK!$B$42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Wealth_SVK!$D$38:$V$38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Wealth_SVK!$D$42:$V$42</c:f>
              <c:numCache>
                <c:formatCode>_(* #,##0_);_(* \(#,##0\);_(* "-"??_);_(@_)</c:formatCode>
                <c:ptCount val="19"/>
                <c:pt idx="0">
                  <c:v>2948.604585867216</c:v>
                </c:pt>
                <c:pt idx="1">
                  <c:v>2937.6655666511319</c:v>
                </c:pt>
                <c:pt idx="2">
                  <c:v>2927.5616140300936</c:v>
                </c:pt>
                <c:pt idx="3">
                  <c:v>2918.3749493155406</c:v>
                </c:pt>
                <c:pt idx="4">
                  <c:v>2910.8374048129685</c:v>
                </c:pt>
                <c:pt idx="5">
                  <c:v>2904.8216949126727</c:v>
                </c:pt>
                <c:pt idx="6">
                  <c:v>2900.4032809135738</c:v>
                </c:pt>
                <c:pt idx="7">
                  <c:v>2898.1570720938289</c:v>
                </c:pt>
                <c:pt idx="8">
                  <c:v>2897.1876563211122</c:v>
                </c:pt>
                <c:pt idx="9">
                  <c:v>2897.3890904177806</c:v>
                </c:pt>
                <c:pt idx="10">
                  <c:v>2895.8148228369437</c:v>
                </c:pt>
                <c:pt idx="11">
                  <c:v>2895.1704105521421</c:v>
                </c:pt>
                <c:pt idx="12">
                  <c:v>2894.114366431842</c:v>
                </c:pt>
                <c:pt idx="13">
                  <c:v>2892.5637243727142</c:v>
                </c:pt>
                <c:pt idx="14">
                  <c:v>2887.037718863648</c:v>
                </c:pt>
                <c:pt idx="15">
                  <c:v>2883.7276048118056</c:v>
                </c:pt>
                <c:pt idx="16">
                  <c:v>2877.6621257938496</c:v>
                </c:pt>
                <c:pt idx="17">
                  <c:v>2872.491820877467</c:v>
                </c:pt>
                <c:pt idx="18">
                  <c:v>2867.9976881603125</c:v>
                </c:pt>
              </c:numCache>
            </c:numRef>
          </c:val>
        </c:ser>
        <c:overlap val="100"/>
        <c:axId val="88607744"/>
        <c:axId val="88621824"/>
      </c:barChart>
      <c:catAx>
        <c:axId val="886077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621824"/>
        <c:crosses val="autoZero"/>
        <c:auto val="1"/>
        <c:lblAlgn val="ctr"/>
        <c:lblOffset val="100"/>
      </c:catAx>
      <c:valAx>
        <c:axId val="8862182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860774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  <c:layout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Wealth_SVK!$B$67:$B$69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Wealth_SVK!$C$67:$C$69</c:f>
              <c:numCache>
                <c:formatCode>_(* #,##0_);_(* \(#,##0\);_(* "-"??_);_(@_)</c:formatCode>
                <c:ptCount val="3"/>
                <c:pt idx="0">
                  <c:v>30.702387665307278</c:v>
                </c:pt>
                <c:pt idx="1">
                  <c:v>66.639160759820285</c:v>
                </c:pt>
                <c:pt idx="2">
                  <c:v>2.6584515748724455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  <c:layout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Wealth_SVK!$B$72:$B$75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Wealth_SVK!$C$72:$C$75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63.201747858759482</c:v>
                </c:pt>
                <c:pt idx="2">
                  <c:v>36.798252141240518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22" width="20.7109375" customWidth="1"/>
  </cols>
  <sheetData>
    <row r="1" spans="1:22" ht="21">
      <c r="A1" s="3" t="s">
        <v>0</v>
      </c>
      <c r="B1" s="4" t="s">
        <v>63</v>
      </c>
    </row>
    <row r="2" spans="1:22" ht="21">
      <c r="A2" s="3" t="s">
        <v>1</v>
      </c>
      <c r="B2" s="4" t="s">
        <v>64</v>
      </c>
    </row>
    <row r="3" spans="1:22" ht="21">
      <c r="A3" s="3" t="s">
        <v>39</v>
      </c>
      <c r="B3" s="4" t="s">
        <v>40</v>
      </c>
    </row>
    <row r="4" spans="1:22" ht="21" customHeight="1">
      <c r="A4" s="3" t="s">
        <v>4</v>
      </c>
      <c r="B4" s="4" t="s">
        <v>30</v>
      </c>
    </row>
    <row r="6" spans="1:22">
      <c r="A6" s="1" t="s">
        <v>2</v>
      </c>
      <c r="B6" s="1" t="s">
        <v>3</v>
      </c>
      <c r="C6" s="1" t="s">
        <v>37</v>
      </c>
      <c r="D6" s="1">
        <v>1992</v>
      </c>
      <c r="E6" s="1">
        <v>1993</v>
      </c>
      <c r="F6" s="1">
        <v>1994</v>
      </c>
      <c r="G6" s="1">
        <v>1995</v>
      </c>
      <c r="H6" s="1">
        <v>1996</v>
      </c>
      <c r="I6" s="1">
        <v>1997</v>
      </c>
      <c r="J6" s="1">
        <v>1998</v>
      </c>
      <c r="K6" s="1">
        <v>1999</v>
      </c>
      <c r="L6" s="1">
        <v>2000</v>
      </c>
      <c r="M6" s="1">
        <v>2001</v>
      </c>
      <c r="N6" s="1">
        <v>2002</v>
      </c>
      <c r="O6" s="1">
        <v>2003</v>
      </c>
      <c r="P6" s="1">
        <v>2004</v>
      </c>
      <c r="Q6" s="1">
        <v>2005</v>
      </c>
      <c r="R6" s="1">
        <v>2006</v>
      </c>
      <c r="S6" s="1">
        <v>2007</v>
      </c>
      <c r="T6" s="1">
        <v>2008</v>
      </c>
      <c r="U6" s="1">
        <v>2009</v>
      </c>
      <c r="V6" s="1">
        <v>2010</v>
      </c>
    </row>
    <row r="7" spans="1:22" ht="16.5">
      <c r="A7" s="24" t="s">
        <v>29</v>
      </c>
      <c r="B7" s="23" t="s">
        <v>28</v>
      </c>
      <c r="D7" s="13">
        <f t="shared" ref="D7:V7" si="0">+D8+D9+D10</f>
        <v>528664979003.87756</v>
      </c>
      <c r="E7" s="13">
        <f t="shared" si="0"/>
        <v>532115064129.27679</v>
      </c>
      <c r="F7" s="13">
        <f t="shared" si="0"/>
        <v>537659810015.77631</v>
      </c>
      <c r="G7" s="13">
        <f t="shared" si="0"/>
        <v>546156855485.8739</v>
      </c>
      <c r="H7" s="13">
        <f t="shared" si="0"/>
        <v>553644764347.71667</v>
      </c>
      <c r="I7" s="13">
        <f t="shared" si="0"/>
        <v>558232006284.52063</v>
      </c>
      <c r="J7" s="13">
        <f t="shared" si="0"/>
        <v>566803386354.98254</v>
      </c>
      <c r="K7" s="13">
        <f t="shared" si="0"/>
        <v>572839030280.84619</v>
      </c>
      <c r="L7" s="13">
        <f t="shared" si="0"/>
        <v>578849385218.17944</v>
      </c>
      <c r="M7" s="13">
        <f t="shared" si="0"/>
        <v>588923464520.22754</v>
      </c>
      <c r="N7" s="13">
        <f t="shared" si="0"/>
        <v>596722318287.55017</v>
      </c>
      <c r="O7" s="13">
        <f t="shared" si="0"/>
        <v>605554135172.09875</v>
      </c>
      <c r="P7" s="13">
        <f t="shared" si="0"/>
        <v>613535605287.37292</v>
      </c>
      <c r="Q7" s="13">
        <f t="shared" si="0"/>
        <v>623257719098.60486</v>
      </c>
      <c r="R7" s="13">
        <f t="shared" si="0"/>
        <v>631072934272.28076</v>
      </c>
      <c r="S7" s="13">
        <f t="shared" si="0"/>
        <v>640713346274.93652</v>
      </c>
      <c r="T7" s="13">
        <f t="shared" si="0"/>
        <v>654114718387.42749</v>
      </c>
      <c r="U7" s="13">
        <f t="shared" si="0"/>
        <v>658831334333.69666</v>
      </c>
      <c r="V7" s="13">
        <f t="shared" si="0"/>
        <v>666294022477.2655</v>
      </c>
    </row>
    <row r="8" spans="1:22" s="22" customFormat="1" ht="15.75">
      <c r="A8" s="19">
        <v>1</v>
      </c>
      <c r="B8" s="20" t="s">
        <v>5</v>
      </c>
      <c r="C8" s="20"/>
      <c r="D8" s="21">
        <v>152084766288.27206</v>
      </c>
      <c r="E8" s="21">
        <v>153737549446.42795</v>
      </c>
      <c r="F8" s="21">
        <v>155130086957.04153</v>
      </c>
      <c r="G8" s="21">
        <v>156513904525.46429</v>
      </c>
      <c r="H8" s="21">
        <v>160128016543.12228</v>
      </c>
      <c r="I8" s="21">
        <v>164976266194.55725</v>
      </c>
      <c r="J8" s="21">
        <v>170686829391.71353</v>
      </c>
      <c r="K8" s="21">
        <v>174240887945.51575</v>
      </c>
      <c r="L8" s="21">
        <v>176657230861.46735</v>
      </c>
      <c r="M8" s="21">
        <v>180191891902.30746</v>
      </c>
      <c r="N8" s="21">
        <v>183605007540.23248</v>
      </c>
      <c r="O8" s="21">
        <v>186596821291.03391</v>
      </c>
      <c r="P8" s="21">
        <v>189962654219.91632</v>
      </c>
      <c r="Q8" s="21">
        <v>195095092188.84503</v>
      </c>
      <c r="R8" s="21">
        <v>201240005568.3623</v>
      </c>
      <c r="S8" s="21">
        <v>208359813141.85611</v>
      </c>
      <c r="T8" s="21">
        <v>215340484979.00232</v>
      </c>
      <c r="U8" s="21">
        <v>219025858633.46674</v>
      </c>
      <c r="V8" s="21">
        <v>224086091859.43091</v>
      </c>
    </row>
    <row r="9" spans="1:22" s="22" customFormat="1" ht="15.75">
      <c r="A9" s="19">
        <v>2</v>
      </c>
      <c r="B9" s="20" t="s">
        <v>38</v>
      </c>
      <c r="C9" s="20"/>
      <c r="D9" s="21">
        <v>360908824581.01373</v>
      </c>
      <c r="E9" s="21">
        <v>362703544236.336</v>
      </c>
      <c r="F9" s="21">
        <v>366856240299.07373</v>
      </c>
      <c r="G9" s="21">
        <v>373974505205.27911</v>
      </c>
      <c r="H9" s="21">
        <v>377854093520.91498</v>
      </c>
      <c r="I9" s="21">
        <v>377599056160.66205</v>
      </c>
      <c r="J9" s="21">
        <v>380464391438.46143</v>
      </c>
      <c r="K9" s="21">
        <v>382944181633.97638</v>
      </c>
      <c r="L9" s="21">
        <v>386533304138.38324</v>
      </c>
      <c r="M9" s="21">
        <v>393065259423.52203</v>
      </c>
      <c r="N9" s="21">
        <v>397456275063.41425</v>
      </c>
      <c r="O9" s="21">
        <v>403296810209.3736</v>
      </c>
      <c r="P9" s="21">
        <v>407911917125.92365</v>
      </c>
      <c r="Q9" s="21">
        <v>412497959630.67419</v>
      </c>
      <c r="R9" s="21">
        <v>414179057973.63806</v>
      </c>
      <c r="S9" s="21">
        <v>416692083488.2652</v>
      </c>
      <c r="T9" s="21">
        <v>423115998972.69458</v>
      </c>
      <c r="U9" s="21">
        <v>424144742212.54425</v>
      </c>
      <c r="V9" s="21">
        <v>426542585953.37805</v>
      </c>
    </row>
    <row r="10" spans="1:22" s="22" customFormat="1" ht="15.75">
      <c r="A10" s="19">
        <v>3</v>
      </c>
      <c r="B10" s="20" t="s">
        <v>10</v>
      </c>
      <c r="C10" s="20"/>
      <c r="D10" s="21">
        <f t="shared" ref="D10:V10" si="1">+D13+D16+D19+D23</f>
        <v>15671388134.591789</v>
      </c>
      <c r="E10" s="21">
        <f t="shared" si="1"/>
        <v>15673970446.51288</v>
      </c>
      <c r="F10" s="21">
        <f t="shared" si="1"/>
        <v>15673482759.661053</v>
      </c>
      <c r="G10" s="21">
        <f t="shared" si="1"/>
        <v>15668445755.130512</v>
      </c>
      <c r="H10" s="21">
        <f t="shared" si="1"/>
        <v>15662654283.679459</v>
      </c>
      <c r="I10" s="21">
        <f t="shared" si="1"/>
        <v>15656683929.301338</v>
      </c>
      <c r="J10" s="21">
        <f t="shared" si="1"/>
        <v>15652165524.807579</v>
      </c>
      <c r="K10" s="21">
        <f t="shared" si="1"/>
        <v>15653960701.354006</v>
      </c>
      <c r="L10" s="21">
        <f t="shared" si="1"/>
        <v>15658850218.32888</v>
      </c>
      <c r="M10" s="21">
        <f t="shared" si="1"/>
        <v>15666313194.398012</v>
      </c>
      <c r="N10" s="21">
        <f t="shared" si="1"/>
        <v>15661035683.903488</v>
      </c>
      <c r="O10" s="21">
        <f t="shared" si="1"/>
        <v>15660503671.691259</v>
      </c>
      <c r="P10" s="21">
        <f t="shared" si="1"/>
        <v>15661033941.532919</v>
      </c>
      <c r="Q10" s="21">
        <f t="shared" si="1"/>
        <v>15664667279.085531</v>
      </c>
      <c r="R10" s="21">
        <f t="shared" si="1"/>
        <v>15653870730.280403</v>
      </c>
      <c r="S10" s="21">
        <f t="shared" si="1"/>
        <v>15661449644.815187</v>
      </c>
      <c r="T10" s="21">
        <f t="shared" si="1"/>
        <v>15658234435.730579</v>
      </c>
      <c r="U10" s="21">
        <f t="shared" si="1"/>
        <v>15660733487.685678</v>
      </c>
      <c r="V10" s="21">
        <f t="shared" si="1"/>
        <v>15665344664.456518</v>
      </c>
    </row>
    <row r="11" spans="1:22" s="22" customFormat="1" ht="15.75">
      <c r="A11" s="27">
        <v>3.1</v>
      </c>
      <c r="B11" s="26" t="s">
        <v>32</v>
      </c>
      <c r="C11" s="20"/>
      <c r="D11" s="38">
        <f t="shared" ref="D11:V11" si="2">+D13+D16</f>
        <v>9201892744.0491772</v>
      </c>
      <c r="E11" s="38">
        <f t="shared" si="2"/>
        <v>9280252076.5046272</v>
      </c>
      <c r="F11" s="38">
        <f t="shared" si="2"/>
        <v>9358611408.9600792</v>
      </c>
      <c r="G11" s="38">
        <f t="shared" si="2"/>
        <v>9436970741.4155312</v>
      </c>
      <c r="H11" s="38">
        <f t="shared" si="2"/>
        <v>9515330073.8709812</v>
      </c>
      <c r="I11" s="38">
        <f t="shared" si="2"/>
        <v>9593689406.3264313</v>
      </c>
      <c r="J11" s="38">
        <f t="shared" si="2"/>
        <v>9672048738.7818832</v>
      </c>
      <c r="K11" s="38">
        <f t="shared" si="2"/>
        <v>9750408071.2373352</v>
      </c>
      <c r="L11" s="38">
        <f t="shared" si="2"/>
        <v>9828767403.6927872</v>
      </c>
      <c r="M11" s="38">
        <f t="shared" si="2"/>
        <v>9908835885.1223259</v>
      </c>
      <c r="N11" s="38">
        <f t="shared" si="2"/>
        <v>9988904366.5518627</v>
      </c>
      <c r="O11" s="38">
        <f t="shared" si="2"/>
        <v>10068972847.981403</v>
      </c>
      <c r="P11" s="38">
        <f t="shared" si="2"/>
        <v>10149041329.410942</v>
      </c>
      <c r="Q11" s="38">
        <f t="shared" si="2"/>
        <v>10229109810.840481</v>
      </c>
      <c r="R11" s="38">
        <f t="shared" si="2"/>
        <v>10292375561.3969</v>
      </c>
      <c r="S11" s="38">
        <f t="shared" si="2"/>
        <v>10355641311.95332</v>
      </c>
      <c r="T11" s="38">
        <f t="shared" si="2"/>
        <v>10418907062.509741</v>
      </c>
      <c r="U11" s="38">
        <f t="shared" si="2"/>
        <v>10482172813.066162</v>
      </c>
      <c r="V11" s="38">
        <f t="shared" si="2"/>
        <v>10545438563.622581</v>
      </c>
    </row>
    <row r="12" spans="1:22" s="22" customFormat="1" ht="15.75">
      <c r="A12" s="27">
        <v>3.2</v>
      </c>
      <c r="B12" s="26" t="s">
        <v>33</v>
      </c>
      <c r="C12" s="20"/>
      <c r="D12" s="38">
        <f t="shared" ref="D12:V12" si="3">+D23+D19</f>
        <v>6469495390.5426121</v>
      </c>
      <c r="E12" s="38">
        <f t="shared" si="3"/>
        <v>6393718370.0082531</v>
      </c>
      <c r="F12" s="38">
        <f t="shared" si="3"/>
        <v>6314871350.7009726</v>
      </c>
      <c r="G12" s="38">
        <f t="shared" si="3"/>
        <v>6231475013.714982</v>
      </c>
      <c r="H12" s="38">
        <f t="shared" si="3"/>
        <v>6147324209.8084764</v>
      </c>
      <c r="I12" s="38">
        <f t="shared" si="3"/>
        <v>6062994522.9749079</v>
      </c>
      <c r="J12" s="38">
        <f t="shared" si="3"/>
        <v>5980116786.0256958</v>
      </c>
      <c r="K12" s="38">
        <f t="shared" si="3"/>
        <v>5903552630.1166706</v>
      </c>
      <c r="L12" s="38">
        <f t="shared" si="3"/>
        <v>5830082814.6360931</v>
      </c>
      <c r="M12" s="38">
        <f t="shared" si="3"/>
        <v>5757477309.2756863</v>
      </c>
      <c r="N12" s="38">
        <f t="shared" si="3"/>
        <v>5672131317.3516254</v>
      </c>
      <c r="O12" s="38">
        <f t="shared" si="3"/>
        <v>5591530823.709856</v>
      </c>
      <c r="P12" s="38">
        <f t="shared" si="3"/>
        <v>5511992612.1219769</v>
      </c>
      <c r="Q12" s="38">
        <f t="shared" si="3"/>
        <v>5435557468.2450504</v>
      </c>
      <c r="R12" s="38">
        <f t="shared" si="3"/>
        <v>5361495168.883503</v>
      </c>
      <c r="S12" s="38">
        <f t="shared" si="3"/>
        <v>5305808332.8618679</v>
      </c>
      <c r="T12" s="38">
        <f t="shared" si="3"/>
        <v>5239327373.2208385</v>
      </c>
      <c r="U12" s="38">
        <f t="shared" si="3"/>
        <v>5178560674.6195164</v>
      </c>
      <c r="V12" s="38">
        <f t="shared" si="3"/>
        <v>5119906100.8339367</v>
      </c>
    </row>
    <row r="13" spans="1:22" s="22" customFormat="1" ht="15.75">
      <c r="A13" s="15" t="s">
        <v>42</v>
      </c>
      <c r="B13" s="10" t="s">
        <v>31</v>
      </c>
      <c r="C13" s="20"/>
      <c r="D13" s="13">
        <f t="shared" ref="D13:V13" si="4">+D14+D15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</row>
    <row r="14" spans="1:22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5.75">
      <c r="A16" s="15" t="s">
        <v>44</v>
      </c>
      <c r="B16" s="10" t="s">
        <v>11</v>
      </c>
      <c r="C16" s="10"/>
      <c r="D16" s="13">
        <f t="shared" ref="D16:V16" si="5">+D17+D18</f>
        <v>9201892744.0491772</v>
      </c>
      <c r="E16" s="13">
        <f t="shared" si="5"/>
        <v>9280252076.5046272</v>
      </c>
      <c r="F16" s="13">
        <f t="shared" si="5"/>
        <v>9358611408.9600792</v>
      </c>
      <c r="G16" s="13">
        <f t="shared" si="5"/>
        <v>9436970741.4155312</v>
      </c>
      <c r="H16" s="13">
        <f t="shared" si="5"/>
        <v>9515330073.8709812</v>
      </c>
      <c r="I16" s="13">
        <f t="shared" si="5"/>
        <v>9593689406.3264313</v>
      </c>
      <c r="J16" s="13">
        <f t="shared" si="5"/>
        <v>9672048738.7818832</v>
      </c>
      <c r="K16" s="13">
        <f t="shared" si="5"/>
        <v>9750408071.2373352</v>
      </c>
      <c r="L16" s="13">
        <f t="shared" si="5"/>
        <v>9828767403.6927872</v>
      </c>
      <c r="M16" s="13">
        <f t="shared" si="5"/>
        <v>9908835885.1223259</v>
      </c>
      <c r="N16" s="13">
        <f t="shared" si="5"/>
        <v>9988904366.5518627</v>
      </c>
      <c r="O16" s="13">
        <f t="shared" si="5"/>
        <v>10068972847.981403</v>
      </c>
      <c r="P16" s="13">
        <f t="shared" si="5"/>
        <v>10149041329.410942</v>
      </c>
      <c r="Q16" s="13">
        <f t="shared" si="5"/>
        <v>10229109810.840481</v>
      </c>
      <c r="R16" s="13">
        <f t="shared" si="5"/>
        <v>10292375561.3969</v>
      </c>
      <c r="S16" s="13">
        <f t="shared" si="5"/>
        <v>10355641311.95332</v>
      </c>
      <c r="T16" s="13">
        <f t="shared" si="5"/>
        <v>10418907062.509741</v>
      </c>
      <c r="U16" s="13">
        <f t="shared" si="5"/>
        <v>10482172813.066162</v>
      </c>
      <c r="V16" s="13">
        <f t="shared" si="5"/>
        <v>10545438563.622581</v>
      </c>
    </row>
    <row r="17" spans="1:22">
      <c r="A17" s="8" t="s">
        <v>45</v>
      </c>
      <c r="B17" s="2" t="s">
        <v>7</v>
      </c>
      <c r="C17" s="2"/>
      <c r="D17" s="14">
        <v>5178303741.7055264</v>
      </c>
      <c r="E17" s="14">
        <v>5256244908.6026382</v>
      </c>
      <c r="F17" s="14">
        <v>5334186075.4997501</v>
      </c>
      <c r="G17" s="14">
        <v>5412127242.3968611</v>
      </c>
      <c r="H17" s="14">
        <v>5490068409.293973</v>
      </c>
      <c r="I17" s="14">
        <v>5568009576.1910839</v>
      </c>
      <c r="J17" s="14">
        <v>5645950743.0881968</v>
      </c>
      <c r="K17" s="14">
        <v>5723891909.9853086</v>
      </c>
      <c r="L17" s="14">
        <v>5801833076.8824196</v>
      </c>
      <c r="M17" s="14">
        <v>5878556233.8452406</v>
      </c>
      <c r="N17" s="14">
        <v>5955279390.8080626</v>
      </c>
      <c r="O17" s="14">
        <v>6032002547.7708855</v>
      </c>
      <c r="P17" s="14">
        <v>6108725704.7337065</v>
      </c>
      <c r="Q17" s="14">
        <v>6185448861.6965284</v>
      </c>
      <c r="R17" s="14">
        <v>6242860294.4361944</v>
      </c>
      <c r="S17" s="14">
        <v>6300271727.1758604</v>
      </c>
      <c r="T17" s="14">
        <v>6357683159.9155264</v>
      </c>
      <c r="U17" s="14">
        <v>6415094592.6551933</v>
      </c>
      <c r="V17" s="14">
        <v>6472506025.3948593</v>
      </c>
    </row>
    <row r="18" spans="1:22">
      <c r="A18" s="8" t="s">
        <v>46</v>
      </c>
      <c r="B18" s="2" t="s">
        <v>62</v>
      </c>
      <c r="C18" s="2"/>
      <c r="D18" s="14">
        <v>4023589002.3436503</v>
      </c>
      <c r="E18" s="14">
        <v>4024007167.9019899</v>
      </c>
      <c r="F18" s="14">
        <v>4024425333.4603291</v>
      </c>
      <c r="G18" s="14">
        <v>4024843499.0186691</v>
      </c>
      <c r="H18" s="14">
        <v>4025261664.5770087</v>
      </c>
      <c r="I18" s="14">
        <v>4025679830.1353483</v>
      </c>
      <c r="J18" s="14">
        <v>4026097995.6936874</v>
      </c>
      <c r="K18" s="14">
        <v>4026516161.2520275</v>
      </c>
      <c r="L18" s="14">
        <v>4026934326.8103671</v>
      </c>
      <c r="M18" s="14">
        <v>4030279651.2770844</v>
      </c>
      <c r="N18" s="14">
        <v>4033624975.7438006</v>
      </c>
      <c r="O18" s="14">
        <v>4036970300.2105179</v>
      </c>
      <c r="P18" s="14">
        <v>4040315624.6772346</v>
      </c>
      <c r="Q18" s="14">
        <v>4043660949.1439514</v>
      </c>
      <c r="R18" s="14">
        <v>4049515266.9607058</v>
      </c>
      <c r="S18" s="14">
        <v>4055369584.7774591</v>
      </c>
      <c r="T18" s="14">
        <v>4061223902.5942144</v>
      </c>
      <c r="U18" s="14">
        <v>4067078220.4109678</v>
      </c>
      <c r="V18" s="14">
        <v>4072932538.2277222</v>
      </c>
    </row>
    <row r="19" spans="1:22" ht="15.75">
      <c r="A19" s="15" t="s">
        <v>48</v>
      </c>
      <c r="B19" s="10" t="s">
        <v>12</v>
      </c>
      <c r="C19" s="10"/>
      <c r="D19" s="13">
        <f t="shared" ref="D19:V19" si="6">+D20+D21+D22</f>
        <v>6469495390.5426121</v>
      </c>
      <c r="E19" s="13">
        <f t="shared" si="6"/>
        <v>6393718370.0082531</v>
      </c>
      <c r="F19" s="13">
        <f t="shared" si="6"/>
        <v>6314871350.7009726</v>
      </c>
      <c r="G19" s="13">
        <f t="shared" si="6"/>
        <v>6231475013.714982</v>
      </c>
      <c r="H19" s="13">
        <f t="shared" si="6"/>
        <v>6147324209.8084764</v>
      </c>
      <c r="I19" s="13">
        <f t="shared" si="6"/>
        <v>6062994522.9749079</v>
      </c>
      <c r="J19" s="13">
        <f t="shared" si="6"/>
        <v>5980116786.0256958</v>
      </c>
      <c r="K19" s="13">
        <f t="shared" si="6"/>
        <v>5903552630.1166706</v>
      </c>
      <c r="L19" s="13">
        <f t="shared" si="6"/>
        <v>5830082814.6360931</v>
      </c>
      <c r="M19" s="13">
        <f t="shared" si="6"/>
        <v>5757477309.2756863</v>
      </c>
      <c r="N19" s="13">
        <f t="shared" si="6"/>
        <v>5672131317.3516254</v>
      </c>
      <c r="O19" s="13">
        <f t="shared" si="6"/>
        <v>5591530823.709856</v>
      </c>
      <c r="P19" s="13">
        <f t="shared" si="6"/>
        <v>5511992612.1219769</v>
      </c>
      <c r="Q19" s="13">
        <f t="shared" si="6"/>
        <v>5435557468.2450504</v>
      </c>
      <c r="R19" s="13">
        <f t="shared" si="6"/>
        <v>5361495168.883503</v>
      </c>
      <c r="S19" s="13">
        <f t="shared" si="6"/>
        <v>5305808332.8618679</v>
      </c>
      <c r="T19" s="13">
        <f t="shared" si="6"/>
        <v>5239327373.2208385</v>
      </c>
      <c r="U19" s="13">
        <f t="shared" si="6"/>
        <v>5178560674.6195164</v>
      </c>
      <c r="V19" s="13">
        <f t="shared" si="6"/>
        <v>5119906100.8339367</v>
      </c>
    </row>
    <row r="20" spans="1:22" s="16" customFormat="1">
      <c r="A20" s="8" t="s">
        <v>59</v>
      </c>
      <c r="B20" s="2" t="s">
        <v>13</v>
      </c>
      <c r="C20" s="2"/>
      <c r="D20" s="11">
        <v>281944554.52356094</v>
      </c>
      <c r="E20" s="11">
        <v>278143626.2146306</v>
      </c>
      <c r="F20" s="11">
        <v>274372626.47506195</v>
      </c>
      <c r="G20" s="11">
        <v>270182626.76443017</v>
      </c>
      <c r="H20" s="11">
        <v>265394055.66656515</v>
      </c>
      <c r="I20" s="11">
        <v>260904770.26231673</v>
      </c>
      <c r="J20" s="11">
        <v>257313341.93891802</v>
      </c>
      <c r="K20" s="11">
        <v>254592834.98394346</v>
      </c>
      <c r="L20" s="11">
        <v>251599978.04777789</v>
      </c>
      <c r="M20" s="11">
        <v>246512121.25629634</v>
      </c>
      <c r="N20" s="11">
        <v>227562817.63639447</v>
      </c>
      <c r="O20" s="11">
        <v>208834297.0726735</v>
      </c>
      <c r="P20" s="11">
        <v>187344387.12822998</v>
      </c>
      <c r="Q20" s="11">
        <v>160556282.40683123</v>
      </c>
      <c r="R20" s="11">
        <v>132662855.7617678</v>
      </c>
      <c r="S20" s="11">
        <v>118894067.78409111</v>
      </c>
      <c r="T20" s="11">
        <v>98698658.250247315</v>
      </c>
      <c r="U20" s="11">
        <v>86866637.781671494</v>
      </c>
      <c r="V20" s="11">
        <v>73796472.398603961</v>
      </c>
    </row>
    <row r="21" spans="1:22" s="16" customFormat="1">
      <c r="A21" s="8" t="s">
        <v>60</v>
      </c>
      <c r="B21" s="2" t="s">
        <v>14</v>
      </c>
      <c r="C21" s="2"/>
      <c r="D21" s="11">
        <v>724561998.5545963</v>
      </c>
      <c r="E21" s="11">
        <v>714266550.79904461</v>
      </c>
      <c r="F21" s="11">
        <v>702384064.38693285</v>
      </c>
      <c r="G21" s="11">
        <v>688544950.8695035</v>
      </c>
      <c r="H21" s="11">
        <v>675767208.63182163</v>
      </c>
      <c r="I21" s="11">
        <v>664006796.79806411</v>
      </c>
      <c r="J21" s="11">
        <v>653426500.67769063</v>
      </c>
      <c r="K21" s="11">
        <v>644758790.78681183</v>
      </c>
      <c r="L21" s="11">
        <v>637718818.76060557</v>
      </c>
      <c r="M21" s="11">
        <v>629742903.22370863</v>
      </c>
      <c r="N21" s="11">
        <v>622540157.4110353</v>
      </c>
      <c r="O21" s="11">
        <v>614523542.66602552</v>
      </c>
      <c r="P21" s="11">
        <v>607809118.21275401</v>
      </c>
      <c r="Q21" s="11">
        <v>601827175.79858518</v>
      </c>
      <c r="R21" s="11">
        <v>593932647.15492201</v>
      </c>
      <c r="S21" s="11">
        <v>588723885.9879688</v>
      </c>
      <c r="T21" s="11">
        <v>584573154.43305314</v>
      </c>
      <c r="U21" s="11">
        <v>580381723.67002463</v>
      </c>
      <c r="V21" s="11">
        <v>576149605.22187519</v>
      </c>
    </row>
    <row r="22" spans="1:22" s="16" customFormat="1">
      <c r="A22" s="8" t="s">
        <v>61</v>
      </c>
      <c r="B22" s="2" t="s">
        <v>15</v>
      </c>
      <c r="C22" s="2"/>
      <c r="D22" s="11">
        <v>5462988837.4644547</v>
      </c>
      <c r="E22" s="11">
        <v>5401308192.9945784</v>
      </c>
      <c r="F22" s="11">
        <v>5338114659.8389778</v>
      </c>
      <c r="G22" s="11">
        <v>5272747436.081048</v>
      </c>
      <c r="H22" s="11">
        <v>5206162945.5100899</v>
      </c>
      <c r="I22" s="11">
        <v>5138082955.9145269</v>
      </c>
      <c r="J22" s="11">
        <v>5069376943.4090872</v>
      </c>
      <c r="K22" s="11">
        <v>5004201004.3459158</v>
      </c>
      <c r="L22" s="11">
        <v>4940764017.8277102</v>
      </c>
      <c r="M22" s="11">
        <v>4881222284.795681</v>
      </c>
      <c r="N22" s="11">
        <v>4822028342.3041954</v>
      </c>
      <c r="O22" s="11">
        <v>4768172983.9711571</v>
      </c>
      <c r="P22" s="11">
        <v>4716839106.7809925</v>
      </c>
      <c r="Q22" s="11">
        <v>4673174010.0396338</v>
      </c>
      <c r="R22" s="11">
        <v>4634899665.9668131</v>
      </c>
      <c r="S22" s="11">
        <v>4598190379.0898085</v>
      </c>
      <c r="T22" s="11">
        <v>4556055560.5375385</v>
      </c>
      <c r="U22" s="11">
        <v>4511312313.16782</v>
      </c>
      <c r="V22" s="11">
        <v>4469960023.2134581</v>
      </c>
    </row>
    <row r="23" spans="1:22" ht="15.75">
      <c r="A23" s="17" t="s">
        <v>50</v>
      </c>
      <c r="B23" s="10" t="s">
        <v>16</v>
      </c>
      <c r="C23" s="10"/>
      <c r="D23" s="13">
        <f t="shared" ref="D23:V23" si="7">+D24+D25+D26+D27+D28+D29+D30+D31+D32+D33</f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</row>
    <row r="24" spans="1:22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</row>
    <row r="25" spans="1:22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</row>
    <row r="26" spans="1:22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</row>
    <row r="27" spans="1:22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2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</row>
    <row r="29" spans="1:22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2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2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</row>
    <row r="32" spans="1:22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</row>
    <row r="33" spans="1:22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</row>
    <row r="34" spans="1:22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5.75">
      <c r="A35" s="25">
        <v>4</v>
      </c>
      <c r="B35" s="9" t="s">
        <v>8</v>
      </c>
      <c r="C35" s="10"/>
      <c r="D35" s="11">
        <v>27499671195.80941</v>
      </c>
      <c r="E35" s="11">
        <v>28022529950.144291</v>
      </c>
      <c r="F35" s="11">
        <v>29761476532.177029</v>
      </c>
      <c r="G35" s="11">
        <v>31500587036.360359</v>
      </c>
      <c r="H35" s="11">
        <v>33687159771.397881</v>
      </c>
      <c r="I35" s="11">
        <v>35619321350.734741</v>
      </c>
      <c r="J35" s="11">
        <v>37173034237.651962</v>
      </c>
      <c r="K35" s="11">
        <v>37187543618.69709</v>
      </c>
      <c r="L35" s="11">
        <v>37696581070.364128</v>
      </c>
      <c r="M35" s="11">
        <v>39008470939.862328</v>
      </c>
      <c r="N35" s="11">
        <v>40796752153.675987</v>
      </c>
      <c r="O35" s="11">
        <v>42744636558.986214</v>
      </c>
      <c r="P35" s="11">
        <v>44906534334.71225</v>
      </c>
      <c r="Q35" s="11">
        <v>47895466830.01136</v>
      </c>
      <c r="R35" s="11">
        <v>51892801307.947777</v>
      </c>
      <c r="S35" s="11">
        <v>57338413837.206734</v>
      </c>
      <c r="T35" s="11">
        <v>60715835009.989479</v>
      </c>
      <c r="U35" s="11">
        <v>57734399028.23037</v>
      </c>
      <c r="V35" s="11">
        <v>60184428929.211182</v>
      </c>
    </row>
    <row r="36" spans="1:22" ht="15.75">
      <c r="A36" s="25">
        <v>5</v>
      </c>
      <c r="B36" s="9" t="s">
        <v>9</v>
      </c>
      <c r="C36" s="10"/>
      <c r="D36" s="11">
        <v>5314849.0000000009</v>
      </c>
      <c r="E36" s="11">
        <v>5335519</v>
      </c>
      <c r="F36" s="11">
        <v>5353767</v>
      </c>
      <c r="G36" s="11">
        <v>5368894.0000000009</v>
      </c>
      <c r="H36" s="11">
        <v>5380807.0000000009</v>
      </c>
      <c r="I36" s="11">
        <v>5389894.9999999991</v>
      </c>
      <c r="J36" s="11">
        <v>5396547.9999999981</v>
      </c>
      <c r="K36" s="11">
        <v>5401350.0000000009</v>
      </c>
      <c r="L36" s="11">
        <v>5404845</v>
      </c>
      <c r="M36" s="11">
        <v>5407045.0000000009</v>
      </c>
      <c r="N36" s="11">
        <v>5408161.9999999991</v>
      </c>
      <c r="O36" s="11">
        <v>5409182.0000000009</v>
      </c>
      <c r="P36" s="11">
        <v>5411339.0000000009</v>
      </c>
      <c r="Q36" s="11">
        <v>5415495.9999999981</v>
      </c>
      <c r="R36" s="11">
        <v>5422122.0000000009</v>
      </c>
      <c r="S36" s="11">
        <v>5430973.9999999991</v>
      </c>
      <c r="T36" s="11">
        <v>5441304.0000000009</v>
      </c>
      <c r="U36" s="11">
        <v>5451967.9999999991</v>
      </c>
      <c r="V36" s="11">
        <v>5462119</v>
      </c>
    </row>
    <row r="37" spans="1:22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>
      <c r="B38" s="1" t="s">
        <v>35</v>
      </c>
      <c r="C38" s="1"/>
      <c r="D38" s="33">
        <v>1992</v>
      </c>
      <c r="E38" s="33">
        <v>1993</v>
      </c>
      <c r="F38" s="33">
        <v>1994</v>
      </c>
      <c r="G38" s="33">
        <v>1995</v>
      </c>
      <c r="H38" s="33">
        <v>1996</v>
      </c>
      <c r="I38" s="33">
        <v>1997</v>
      </c>
      <c r="J38" s="33">
        <v>1998</v>
      </c>
      <c r="K38" s="33">
        <v>1999</v>
      </c>
      <c r="L38" s="33">
        <v>2000</v>
      </c>
      <c r="M38" s="33">
        <v>2001</v>
      </c>
      <c r="N38" s="33">
        <v>2002</v>
      </c>
      <c r="O38" s="33">
        <v>2003</v>
      </c>
      <c r="P38" s="33">
        <v>2004</v>
      </c>
      <c r="Q38" s="33">
        <v>2005</v>
      </c>
      <c r="R38" s="33">
        <v>2006</v>
      </c>
      <c r="S38" s="33">
        <v>2007</v>
      </c>
      <c r="T38" s="33">
        <v>2008</v>
      </c>
      <c r="U38" s="33">
        <v>2009</v>
      </c>
      <c r="V38" s="33">
        <v>2010</v>
      </c>
    </row>
    <row r="39" spans="1:22" ht="16.5">
      <c r="B39" s="23" t="s">
        <v>28</v>
      </c>
      <c r="C39" s="7"/>
      <c r="D39" s="11">
        <f t="shared" ref="D39:V39" si="8">+D7/D36</f>
        <v>99469.425943028196</v>
      </c>
      <c r="E39" s="11">
        <f t="shared" si="8"/>
        <v>99730.703635255879</v>
      </c>
      <c r="F39" s="11">
        <f t="shared" si="8"/>
        <v>100426.44926754868</v>
      </c>
      <c r="G39" s="11">
        <f t="shared" si="8"/>
        <v>101726.1386583296</v>
      </c>
      <c r="H39" s="11">
        <f t="shared" si="8"/>
        <v>102892.51488628316</v>
      </c>
      <c r="I39" s="11">
        <f t="shared" si="8"/>
        <v>103570.10781926563</v>
      </c>
      <c r="J39" s="11">
        <f t="shared" si="8"/>
        <v>105030.73193363289</v>
      </c>
      <c r="K39" s="11">
        <f t="shared" si="8"/>
        <v>106054.78820680869</v>
      </c>
      <c r="L39" s="11">
        <f t="shared" si="8"/>
        <v>107098.23967536155</v>
      </c>
      <c r="M39" s="11">
        <f t="shared" si="8"/>
        <v>108917.80344351257</v>
      </c>
      <c r="N39" s="11">
        <f t="shared" si="8"/>
        <v>110337.36013964638</v>
      </c>
      <c r="O39" s="11">
        <f t="shared" si="8"/>
        <v>111949.29938983356</v>
      </c>
      <c r="P39" s="11">
        <f t="shared" si="8"/>
        <v>113379.62845930977</v>
      </c>
      <c r="Q39" s="11">
        <f t="shared" si="8"/>
        <v>115087.83666327241</v>
      </c>
      <c r="R39" s="11">
        <f t="shared" si="8"/>
        <v>116388.55309273393</v>
      </c>
      <c r="S39" s="11">
        <f t="shared" si="8"/>
        <v>117973.92995711941</v>
      </c>
      <c r="T39" s="11">
        <f t="shared" si="8"/>
        <v>120212.86044437645</v>
      </c>
      <c r="U39" s="11">
        <f t="shared" si="8"/>
        <v>120842.84690110007</v>
      </c>
      <c r="V39" s="11">
        <f t="shared" si="8"/>
        <v>121984.53063312343</v>
      </c>
    </row>
    <row r="40" spans="1:22" ht="15.75">
      <c r="B40" s="20" t="s">
        <v>5</v>
      </c>
      <c r="C40" s="7"/>
      <c r="D40" s="11">
        <f t="shared" ref="D40:V40" si="9">+D8/D36</f>
        <v>28615.06813989862</v>
      </c>
      <c r="E40" s="11">
        <f t="shared" si="9"/>
        <v>28813.98219112854</v>
      </c>
      <c r="F40" s="11">
        <f t="shared" si="9"/>
        <v>28975.875669793164</v>
      </c>
      <c r="G40" s="11">
        <f t="shared" si="9"/>
        <v>29151.982610471405</v>
      </c>
      <c r="H40" s="11">
        <f t="shared" si="9"/>
        <v>29759.107981966692</v>
      </c>
      <c r="I40" s="11">
        <f t="shared" si="9"/>
        <v>30608.437862807583</v>
      </c>
      <c r="J40" s="11">
        <f t="shared" si="9"/>
        <v>31628.89117111783</v>
      </c>
      <c r="K40" s="11">
        <f t="shared" si="9"/>
        <v>32258.766409419073</v>
      </c>
      <c r="L40" s="11">
        <f t="shared" si="9"/>
        <v>32684.976324291882</v>
      </c>
      <c r="M40" s="11">
        <f t="shared" si="9"/>
        <v>33325.391577526621</v>
      </c>
      <c r="N40" s="11">
        <f t="shared" si="9"/>
        <v>33949.613110744926</v>
      </c>
      <c r="O40" s="11">
        <f t="shared" si="9"/>
        <v>34496.310401652947</v>
      </c>
      <c r="P40" s="11">
        <f t="shared" si="9"/>
        <v>35104.556232739495</v>
      </c>
      <c r="Q40" s="11">
        <f t="shared" si="9"/>
        <v>36025.341388645676</v>
      </c>
      <c r="R40" s="11">
        <f t="shared" si="9"/>
        <v>37114.621465242257</v>
      </c>
      <c r="S40" s="11">
        <f t="shared" si="9"/>
        <v>38365.091260215231</v>
      </c>
      <c r="T40" s="11">
        <f t="shared" si="9"/>
        <v>39575.161575056693</v>
      </c>
      <c r="U40" s="11">
        <f t="shared" si="9"/>
        <v>40173.724173264913</v>
      </c>
      <c r="V40" s="11">
        <f t="shared" si="9"/>
        <v>41025.486969330203</v>
      </c>
    </row>
    <row r="41" spans="1:22" ht="15.75">
      <c r="B41" s="20" t="s">
        <v>38</v>
      </c>
      <c r="C41" s="7"/>
      <c r="D41" s="37">
        <f t="shared" ref="D41:V41" si="10">+D9/D36</f>
        <v>67905.753217262361</v>
      </c>
      <c r="E41" s="37">
        <f t="shared" si="10"/>
        <v>67979.055877476218</v>
      </c>
      <c r="F41" s="37">
        <f t="shared" si="10"/>
        <v>68523.011983725431</v>
      </c>
      <c r="G41" s="37">
        <f t="shared" si="10"/>
        <v>69655.781098542648</v>
      </c>
      <c r="H41" s="37">
        <f t="shared" si="10"/>
        <v>70222.569499503501</v>
      </c>
      <c r="I41" s="37">
        <f t="shared" si="10"/>
        <v>70056.848261545369</v>
      </c>
      <c r="J41" s="37">
        <f t="shared" si="10"/>
        <v>70501.43748160149</v>
      </c>
      <c r="K41" s="37">
        <f t="shared" si="10"/>
        <v>70897.864725295774</v>
      </c>
      <c r="L41" s="37">
        <f t="shared" si="10"/>
        <v>71516.07569474855</v>
      </c>
      <c r="M41" s="37">
        <f t="shared" si="10"/>
        <v>72695.02277556817</v>
      </c>
      <c r="N41" s="37">
        <f t="shared" si="10"/>
        <v>73491.932206064521</v>
      </c>
      <c r="O41" s="37">
        <f t="shared" si="10"/>
        <v>74557.818577628466</v>
      </c>
      <c r="P41" s="37">
        <f t="shared" si="10"/>
        <v>75380.957860138413</v>
      </c>
      <c r="Q41" s="37">
        <f t="shared" si="10"/>
        <v>76169.931550253998</v>
      </c>
      <c r="R41" s="37">
        <f t="shared" si="10"/>
        <v>76386.893908628015</v>
      </c>
      <c r="S41" s="37">
        <f t="shared" si="10"/>
        <v>76725.111092092367</v>
      </c>
      <c r="T41" s="37">
        <f t="shared" si="10"/>
        <v>77760.03674352591</v>
      </c>
      <c r="U41" s="37">
        <f t="shared" si="10"/>
        <v>77796.630906957696</v>
      </c>
      <c r="V41" s="37">
        <f t="shared" si="10"/>
        <v>78091.045975632907</v>
      </c>
    </row>
    <row r="42" spans="1:22" ht="15.75">
      <c r="B42" s="20" t="s">
        <v>10</v>
      </c>
      <c r="C42" s="9"/>
      <c r="D42" s="11">
        <f t="shared" ref="D42:V42" si="11">+D10/D36</f>
        <v>2948.604585867216</v>
      </c>
      <c r="E42" s="11">
        <f t="shared" si="11"/>
        <v>2937.6655666511319</v>
      </c>
      <c r="F42" s="11">
        <f t="shared" si="11"/>
        <v>2927.5616140300936</v>
      </c>
      <c r="G42" s="11">
        <f t="shared" si="11"/>
        <v>2918.3749493155406</v>
      </c>
      <c r="H42" s="11">
        <f t="shared" si="11"/>
        <v>2910.8374048129685</v>
      </c>
      <c r="I42" s="11">
        <f t="shared" si="11"/>
        <v>2904.8216949126727</v>
      </c>
      <c r="J42" s="11">
        <f t="shared" si="11"/>
        <v>2900.4032809135738</v>
      </c>
      <c r="K42" s="11">
        <f t="shared" si="11"/>
        <v>2898.1570720938289</v>
      </c>
      <c r="L42" s="11">
        <f t="shared" si="11"/>
        <v>2897.1876563211122</v>
      </c>
      <c r="M42" s="11">
        <f t="shared" si="11"/>
        <v>2897.3890904177806</v>
      </c>
      <c r="N42" s="11">
        <f t="shared" si="11"/>
        <v>2895.8148228369437</v>
      </c>
      <c r="O42" s="11">
        <f t="shared" si="11"/>
        <v>2895.1704105521421</v>
      </c>
      <c r="P42" s="11">
        <f t="shared" si="11"/>
        <v>2894.114366431842</v>
      </c>
      <c r="Q42" s="11">
        <f t="shared" si="11"/>
        <v>2892.5637243727142</v>
      </c>
      <c r="R42" s="11">
        <f t="shared" si="11"/>
        <v>2887.037718863648</v>
      </c>
      <c r="S42" s="11">
        <f t="shared" si="11"/>
        <v>2883.7276048118056</v>
      </c>
      <c r="T42" s="11">
        <f t="shared" si="11"/>
        <v>2877.6621257938496</v>
      </c>
      <c r="U42" s="11">
        <f t="shared" si="11"/>
        <v>2872.491820877467</v>
      </c>
      <c r="V42" s="11">
        <f t="shared" si="11"/>
        <v>2867.9976881603125</v>
      </c>
    </row>
    <row r="43" spans="1:22" ht="15.75">
      <c r="B43" s="26" t="s">
        <v>32</v>
      </c>
      <c r="C43" s="9"/>
      <c r="D43" s="11">
        <f t="shared" ref="D43:V43" si="12">+D11/D36</f>
        <v>1731.3554428449756</v>
      </c>
      <c r="E43" s="11">
        <f t="shared" si="12"/>
        <v>1739.3344633398601</v>
      </c>
      <c r="F43" s="11">
        <f t="shared" si="12"/>
        <v>1748.0423427018918</v>
      </c>
      <c r="G43" s="11">
        <f t="shared" si="12"/>
        <v>1757.7122478885838</v>
      </c>
      <c r="H43" s="11">
        <f t="shared" si="12"/>
        <v>1768.3834550971592</v>
      </c>
      <c r="I43" s="11">
        <f t="shared" si="12"/>
        <v>1779.9399443451928</v>
      </c>
      <c r="J43" s="11">
        <f t="shared" si="12"/>
        <v>1792.2658593571089</v>
      </c>
      <c r="K43" s="11">
        <f t="shared" si="12"/>
        <v>1805.1798293458735</v>
      </c>
      <c r="L43" s="11">
        <f t="shared" si="12"/>
        <v>1818.5105037596429</v>
      </c>
      <c r="M43" s="11">
        <f t="shared" si="12"/>
        <v>1832.5787717916762</v>
      </c>
      <c r="N43" s="11">
        <f t="shared" si="12"/>
        <v>1847.0053904731153</v>
      </c>
      <c r="O43" s="11">
        <f t="shared" si="12"/>
        <v>1861.4594310158914</v>
      </c>
      <c r="P43" s="11">
        <f t="shared" si="12"/>
        <v>1875.5138662373472</v>
      </c>
      <c r="Q43" s="11">
        <f t="shared" si="12"/>
        <v>1888.8592680782119</v>
      </c>
      <c r="R43" s="11">
        <f t="shared" si="12"/>
        <v>1898.2191034058064</v>
      </c>
      <c r="S43" s="11">
        <f t="shared" si="12"/>
        <v>1906.774238277208</v>
      </c>
      <c r="T43" s="11">
        <f t="shared" si="12"/>
        <v>1914.7812845063866</v>
      </c>
      <c r="U43" s="11">
        <f t="shared" si="12"/>
        <v>1922.6401939751231</v>
      </c>
      <c r="V43" s="11">
        <f t="shared" si="12"/>
        <v>1930.6497283604735</v>
      </c>
    </row>
    <row r="44" spans="1:22" ht="15.75">
      <c r="B44" s="26" t="s">
        <v>33</v>
      </c>
      <c r="C44" s="9"/>
      <c r="D44" s="11">
        <f t="shared" ref="D44:V44" si="13">+D12/D36</f>
        <v>1217.2491430222403</v>
      </c>
      <c r="E44" s="11">
        <f t="shared" si="13"/>
        <v>1198.3311033112718</v>
      </c>
      <c r="F44" s="11">
        <f t="shared" si="13"/>
        <v>1179.5192713282017</v>
      </c>
      <c r="G44" s="11">
        <f t="shared" si="13"/>
        <v>1160.662701426957</v>
      </c>
      <c r="H44" s="11">
        <f t="shared" si="13"/>
        <v>1142.4539497158094</v>
      </c>
      <c r="I44" s="11">
        <f t="shared" si="13"/>
        <v>1124.8817505674801</v>
      </c>
      <c r="J44" s="11">
        <f t="shared" si="13"/>
        <v>1108.1374215564649</v>
      </c>
      <c r="K44" s="11">
        <f t="shared" si="13"/>
        <v>1092.9772427479554</v>
      </c>
      <c r="L44" s="11">
        <f t="shared" si="13"/>
        <v>1078.677152561469</v>
      </c>
      <c r="M44" s="11">
        <f t="shared" si="13"/>
        <v>1064.8103186261046</v>
      </c>
      <c r="N44" s="11">
        <f t="shared" si="13"/>
        <v>1048.8094323638284</v>
      </c>
      <c r="O44" s="11">
        <f t="shared" si="13"/>
        <v>1033.7109795362505</v>
      </c>
      <c r="P44" s="11">
        <f t="shared" si="13"/>
        <v>1018.6005001944945</v>
      </c>
      <c r="Q44" s="11">
        <f t="shared" si="13"/>
        <v>1003.7044562945024</v>
      </c>
      <c r="R44" s="11">
        <f t="shared" si="13"/>
        <v>988.81861545784147</v>
      </c>
      <c r="S44" s="11">
        <f t="shared" si="13"/>
        <v>976.95336653459742</v>
      </c>
      <c r="T44" s="11">
        <f t="shared" si="13"/>
        <v>962.880841287463</v>
      </c>
      <c r="U44" s="11">
        <f t="shared" si="13"/>
        <v>949.8516269023437</v>
      </c>
      <c r="V44" s="11">
        <f t="shared" si="13"/>
        <v>937.34795979983903</v>
      </c>
    </row>
    <row r="45" spans="1:22" ht="15.75">
      <c r="B45" s="10" t="s">
        <v>31</v>
      </c>
      <c r="C45" s="9"/>
      <c r="D45" s="11">
        <f t="shared" ref="D45:V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</row>
    <row r="46" spans="1:22" ht="15.75">
      <c r="B46" s="10" t="s">
        <v>11</v>
      </c>
      <c r="C46" s="9"/>
      <c r="D46" s="11">
        <f t="shared" ref="D46:V46" si="15">+D16/D36</f>
        <v>1731.3554428449756</v>
      </c>
      <c r="E46" s="11">
        <f t="shared" si="15"/>
        <v>1739.3344633398601</v>
      </c>
      <c r="F46" s="11">
        <f t="shared" si="15"/>
        <v>1748.0423427018918</v>
      </c>
      <c r="G46" s="11">
        <f t="shared" si="15"/>
        <v>1757.7122478885838</v>
      </c>
      <c r="H46" s="11">
        <f t="shared" si="15"/>
        <v>1768.3834550971592</v>
      </c>
      <c r="I46" s="11">
        <f t="shared" si="15"/>
        <v>1779.9399443451928</v>
      </c>
      <c r="J46" s="11">
        <f t="shared" si="15"/>
        <v>1792.2658593571089</v>
      </c>
      <c r="K46" s="11">
        <f t="shared" si="15"/>
        <v>1805.1798293458735</v>
      </c>
      <c r="L46" s="11">
        <f t="shared" si="15"/>
        <v>1818.5105037596429</v>
      </c>
      <c r="M46" s="11">
        <f t="shared" si="15"/>
        <v>1832.5787717916762</v>
      </c>
      <c r="N46" s="11">
        <f t="shared" si="15"/>
        <v>1847.0053904731153</v>
      </c>
      <c r="O46" s="11">
        <f t="shared" si="15"/>
        <v>1861.4594310158914</v>
      </c>
      <c r="P46" s="11">
        <f t="shared" si="15"/>
        <v>1875.5138662373472</v>
      </c>
      <c r="Q46" s="11">
        <f t="shared" si="15"/>
        <v>1888.8592680782119</v>
      </c>
      <c r="R46" s="11">
        <f t="shared" si="15"/>
        <v>1898.2191034058064</v>
      </c>
      <c r="S46" s="11">
        <f t="shared" si="15"/>
        <v>1906.774238277208</v>
      </c>
      <c r="T46" s="11">
        <f t="shared" si="15"/>
        <v>1914.7812845063866</v>
      </c>
      <c r="U46" s="11">
        <f t="shared" si="15"/>
        <v>1922.6401939751231</v>
      </c>
      <c r="V46" s="11">
        <f t="shared" si="15"/>
        <v>1930.6497283604735</v>
      </c>
    </row>
    <row r="47" spans="1:22" ht="15.75">
      <c r="B47" s="10" t="s">
        <v>12</v>
      </c>
      <c r="C47" s="9"/>
      <c r="D47" s="11">
        <f t="shared" ref="D47:V47" si="16">+D19/D36</f>
        <v>1217.2491430222403</v>
      </c>
      <c r="E47" s="11">
        <f t="shared" si="16"/>
        <v>1198.3311033112718</v>
      </c>
      <c r="F47" s="11">
        <f t="shared" si="16"/>
        <v>1179.5192713282017</v>
      </c>
      <c r="G47" s="11">
        <f t="shared" si="16"/>
        <v>1160.662701426957</v>
      </c>
      <c r="H47" s="11">
        <f t="shared" si="16"/>
        <v>1142.4539497158094</v>
      </c>
      <c r="I47" s="11">
        <f t="shared" si="16"/>
        <v>1124.8817505674801</v>
      </c>
      <c r="J47" s="11">
        <f t="shared" si="16"/>
        <v>1108.1374215564649</v>
      </c>
      <c r="K47" s="11">
        <f t="shared" si="16"/>
        <v>1092.9772427479554</v>
      </c>
      <c r="L47" s="11">
        <f t="shared" si="16"/>
        <v>1078.677152561469</v>
      </c>
      <c r="M47" s="11">
        <f t="shared" si="16"/>
        <v>1064.8103186261046</v>
      </c>
      <c r="N47" s="11">
        <f t="shared" si="16"/>
        <v>1048.8094323638284</v>
      </c>
      <c r="O47" s="11">
        <f t="shared" si="16"/>
        <v>1033.7109795362505</v>
      </c>
      <c r="P47" s="11">
        <f t="shared" si="16"/>
        <v>1018.6005001944945</v>
      </c>
      <c r="Q47" s="11">
        <f t="shared" si="16"/>
        <v>1003.7044562945024</v>
      </c>
      <c r="R47" s="11">
        <f t="shared" si="16"/>
        <v>988.81861545784147</v>
      </c>
      <c r="S47" s="11">
        <f t="shared" si="16"/>
        <v>976.95336653459742</v>
      </c>
      <c r="T47" s="11">
        <f t="shared" si="16"/>
        <v>962.880841287463</v>
      </c>
      <c r="U47" s="11">
        <f t="shared" si="16"/>
        <v>949.8516269023437</v>
      </c>
      <c r="V47" s="11">
        <f t="shared" si="16"/>
        <v>937.34795979983903</v>
      </c>
    </row>
    <row r="48" spans="1:22" ht="15.75">
      <c r="B48" s="10" t="s">
        <v>16</v>
      </c>
      <c r="C48" s="9"/>
      <c r="D48" s="11">
        <f t="shared" ref="D48:V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</row>
    <row r="49" spans="2:22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ht="15.75">
      <c r="B50" s="9" t="s">
        <v>8</v>
      </c>
      <c r="C50" s="9"/>
      <c r="D50" s="11">
        <f t="shared" ref="D50:V50" si="18">+D35/D36</f>
        <v>5174.1208820437614</v>
      </c>
      <c r="E50" s="11">
        <f t="shared" si="18"/>
        <v>5252.0720008951876</v>
      </c>
      <c r="F50" s="11">
        <f t="shared" si="18"/>
        <v>5558.9786653354595</v>
      </c>
      <c r="G50" s="11">
        <f t="shared" si="18"/>
        <v>5867.2395164367845</v>
      </c>
      <c r="H50" s="11">
        <f t="shared" si="18"/>
        <v>6260.6147686393278</v>
      </c>
      <c r="I50" s="11">
        <f t="shared" si="18"/>
        <v>6608.5371516021642</v>
      </c>
      <c r="J50" s="11">
        <f t="shared" si="18"/>
        <v>6888.2986378796177</v>
      </c>
      <c r="K50" s="11">
        <f t="shared" si="18"/>
        <v>6884.8609363764772</v>
      </c>
      <c r="L50" s="11">
        <f t="shared" si="18"/>
        <v>6974.5905886966466</v>
      </c>
      <c r="M50" s="11">
        <f t="shared" si="18"/>
        <v>7214.378822418219</v>
      </c>
      <c r="N50" s="11">
        <f t="shared" si="18"/>
        <v>7543.5521631334259</v>
      </c>
      <c r="O50" s="11">
        <f t="shared" si="18"/>
        <v>7902.2367076918854</v>
      </c>
      <c r="P50" s="11">
        <f t="shared" si="18"/>
        <v>8298.599354930866</v>
      </c>
      <c r="Q50" s="11">
        <f t="shared" si="18"/>
        <v>8844.1514553812576</v>
      </c>
      <c r="R50" s="11">
        <f t="shared" si="18"/>
        <v>9570.5705825040022</v>
      </c>
      <c r="S50" s="11">
        <f t="shared" si="18"/>
        <v>10557.666790009811</v>
      </c>
      <c r="T50" s="11">
        <f t="shared" si="18"/>
        <v>11158.324366730745</v>
      </c>
      <c r="U50" s="11">
        <f t="shared" si="18"/>
        <v>10589.643781517128</v>
      </c>
      <c r="V50" s="11">
        <f t="shared" si="18"/>
        <v>11018.512948767902</v>
      </c>
    </row>
    <row r="51" spans="2:22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2:22" ht="30">
      <c r="B52" s="28" t="s">
        <v>34</v>
      </c>
      <c r="C52" s="1"/>
      <c r="D52" s="34">
        <v>1992</v>
      </c>
      <c r="E52" s="34">
        <v>1993</v>
      </c>
      <c r="F52" s="34">
        <v>1994</v>
      </c>
      <c r="G52" s="34">
        <v>1995</v>
      </c>
      <c r="H52" s="34">
        <v>1996</v>
      </c>
      <c r="I52" s="34">
        <v>1997</v>
      </c>
      <c r="J52" s="34">
        <v>1998</v>
      </c>
      <c r="K52" s="34">
        <v>1999</v>
      </c>
      <c r="L52" s="34">
        <v>2000</v>
      </c>
      <c r="M52" s="34">
        <v>2001</v>
      </c>
      <c r="N52" s="34">
        <v>2002</v>
      </c>
      <c r="O52" s="34">
        <v>2003</v>
      </c>
      <c r="P52" s="34">
        <v>2004</v>
      </c>
      <c r="Q52" s="34">
        <v>2005</v>
      </c>
      <c r="R52" s="34">
        <v>2006</v>
      </c>
      <c r="S52" s="34">
        <v>2007</v>
      </c>
      <c r="T52" s="34">
        <v>2008</v>
      </c>
      <c r="U52" s="34">
        <v>2009</v>
      </c>
      <c r="V52" s="34">
        <v>2010</v>
      </c>
    </row>
    <row r="53" spans="2:22" ht="16.5">
      <c r="B53" s="23" t="s">
        <v>28</v>
      </c>
      <c r="C53" s="7"/>
      <c r="D53" s="32">
        <f>IFERROR(((D39/$D39)-1)*100,0)</f>
        <v>0</v>
      </c>
      <c r="E53" s="32">
        <f t="shared" ref="E53:V64" si="19">IFERROR(((E39/$D39)-1)*100,0)</f>
        <v>0.26267135830997379</v>
      </c>
      <c r="F53" s="32">
        <f t="shared" si="19"/>
        <v>0.9621281267558901</v>
      </c>
      <c r="G53" s="32">
        <f t="shared" si="19"/>
        <v>2.2687501148281886</v>
      </c>
      <c r="H53" s="32">
        <f t="shared" si="19"/>
        <v>3.4413478421153831</v>
      </c>
      <c r="I53" s="32">
        <f t="shared" si="19"/>
        <v>4.1225550839975034</v>
      </c>
      <c r="J53" s="32">
        <f t="shared" si="19"/>
        <v>5.5909702281683682</v>
      </c>
      <c r="K53" s="32">
        <f t="shared" si="19"/>
        <v>6.6204888601169909</v>
      </c>
      <c r="L53" s="32">
        <f t="shared" si="19"/>
        <v>7.669506142221838</v>
      </c>
      <c r="M53" s="32">
        <f t="shared" si="19"/>
        <v>9.4987755392254911</v>
      </c>
      <c r="N53" s="32">
        <f t="shared" si="19"/>
        <v>10.925904209845205</v>
      </c>
      <c r="O53" s="32">
        <f t="shared" si="19"/>
        <v>12.546441611066793</v>
      </c>
      <c r="P53" s="32">
        <f t="shared" si="19"/>
        <v>13.984400115316564</v>
      </c>
      <c r="Q53" s="32">
        <f t="shared" si="19"/>
        <v>15.70171997291887</v>
      </c>
      <c r="R53" s="32">
        <f t="shared" si="19"/>
        <v>17.009374477938866</v>
      </c>
      <c r="S53" s="32">
        <f t="shared" si="19"/>
        <v>18.60320780848761</v>
      </c>
      <c r="T53" s="32">
        <f t="shared" si="19"/>
        <v>20.854080844127122</v>
      </c>
      <c r="U53" s="32">
        <f t="shared" si="19"/>
        <v>21.487427674825078</v>
      </c>
      <c r="V53" s="32">
        <f t="shared" si="19"/>
        <v>22.635201195381292</v>
      </c>
    </row>
    <row r="54" spans="2:22" ht="15.75">
      <c r="B54" s="20" t="s">
        <v>5</v>
      </c>
      <c r="C54" s="7"/>
      <c r="D54" s="32">
        <f>IFERROR(((D40/$D40)-1)*100,0)</f>
        <v>0</v>
      </c>
      <c r="E54" s="32">
        <f>IFERROR(((E40/$D40)-1)*100,0)</f>
        <v>0.69513743688267571</v>
      </c>
      <c r="F54" s="32">
        <f>IFERROR(((F40/$D40)-1)*100,0)</f>
        <v>1.2609004742905494</v>
      </c>
      <c r="G54" s="32">
        <f>IFERROR(((G40/$D40)-1)*100,0)</f>
        <v>1.8763347616291393</v>
      </c>
      <c r="H54" s="32">
        <f>IFERROR(((H40/$D40)-1)*100,0)</f>
        <v>3.9980329121527047</v>
      </c>
      <c r="I54" s="32">
        <f>IFERROR(((I40/$D40)-1)*100,0)</f>
        <v>6.9661540317269566</v>
      </c>
      <c r="J54" s="32">
        <f>IFERROR(((J40/$D40)-1)*100,0)</f>
        <v>10.532293742879361</v>
      </c>
      <c r="K54" s="32">
        <f>IFERROR(((K40/$D40)-1)*100,0)</f>
        <v>12.733494995386586</v>
      </c>
      <c r="L54" s="32">
        <f>IFERROR(((L40/$D40)-1)*100,0)</f>
        <v>14.222954719155467</v>
      </c>
      <c r="M54" s="32">
        <f>IFERROR(((M40/$D40)-1)*100,0)</f>
        <v>16.460989764550995</v>
      </c>
      <c r="N54" s="32">
        <f>IFERROR(((N40/$D40)-1)*100,0)</f>
        <v>18.642433227018017</v>
      </c>
      <c r="O54" s="32">
        <f>IFERROR(((O40/$D40)-1)*100,0)</f>
        <v>20.552955642114945</v>
      </c>
      <c r="P54" s="32">
        <f>IFERROR(((P40/$D40)-1)*100,0)</f>
        <v>22.678569420537009</v>
      </c>
      <c r="Q54" s="32">
        <f>IFERROR(((Q40/$D40)-1)*100,0)</f>
        <v>25.8964025964165</v>
      </c>
      <c r="R54" s="32">
        <f>IFERROR(((R40/$D40)-1)*100,0)</f>
        <v>29.7030686203138</v>
      </c>
      <c r="S54" s="32">
        <f>IFERROR(((S40/$D40)-1)*100,0)</f>
        <v>34.073038277067539</v>
      </c>
      <c r="T54" s="32">
        <f t="shared" si="19"/>
        <v>38.30182539344078</v>
      </c>
      <c r="U54" s="32">
        <f t="shared" si="19"/>
        <v>40.39359954292685</v>
      </c>
      <c r="V54" s="32">
        <f t="shared" si="19"/>
        <v>43.370222879628464</v>
      </c>
    </row>
    <row r="55" spans="2:22" ht="15.75">
      <c r="B55" s="20" t="s">
        <v>38</v>
      </c>
      <c r="C55" s="7"/>
      <c r="D55" s="32">
        <f>IFERROR(((D41/$D41)-1)*100,0)</f>
        <v>0</v>
      </c>
      <c r="E55" s="32">
        <f t="shared" si="19"/>
        <v>0.1079476432274129</v>
      </c>
      <c r="F55" s="32">
        <f t="shared" si="19"/>
        <v>0.90899332857434789</v>
      </c>
      <c r="G55" s="32">
        <f t="shared" si="19"/>
        <v>2.5771422867236771</v>
      </c>
      <c r="H55" s="32">
        <f t="shared" si="19"/>
        <v>3.4118114776351183</v>
      </c>
      <c r="I55" s="32">
        <f t="shared" si="19"/>
        <v>3.1677655314427344</v>
      </c>
      <c r="J55" s="32">
        <f t="shared" si="19"/>
        <v>3.8224806314044013</v>
      </c>
      <c r="K55" s="32">
        <f t="shared" si="19"/>
        <v>4.4062709951250278</v>
      </c>
      <c r="L55" s="32">
        <f t="shared" si="19"/>
        <v>5.3166665656959378</v>
      </c>
      <c r="M55" s="32">
        <f t="shared" si="19"/>
        <v>7.0528185483528683</v>
      </c>
      <c r="N55" s="32">
        <f t="shared" si="19"/>
        <v>8.2263707037154141</v>
      </c>
      <c r="O55" s="32">
        <f t="shared" si="19"/>
        <v>9.7960261762843892</v>
      </c>
      <c r="P55" s="32">
        <f t="shared" si="19"/>
        <v>11.008205179551368</v>
      </c>
      <c r="Q55" s="32">
        <f t="shared" si="19"/>
        <v>12.17007093132545</v>
      </c>
      <c r="R55" s="32">
        <f t="shared" si="19"/>
        <v>12.489576051428974</v>
      </c>
      <c r="S55" s="32">
        <f t="shared" si="19"/>
        <v>12.987644576465772</v>
      </c>
      <c r="T55" s="32">
        <f t="shared" si="19"/>
        <v>14.511706386254296</v>
      </c>
      <c r="U55" s="32">
        <f t="shared" si="19"/>
        <v>14.565596022548743</v>
      </c>
      <c r="V55" s="32">
        <f t="shared" si="19"/>
        <v>14.999160271123158</v>
      </c>
    </row>
    <row r="56" spans="2:22" ht="15.75">
      <c r="B56" s="20" t="s">
        <v>10</v>
      </c>
      <c r="C56" s="9"/>
      <c r="D56" s="32">
        <f>IFERROR(((D42/$D42)-1)*100,0)</f>
        <v>0</v>
      </c>
      <c r="E56" s="32">
        <f t="shared" si="19"/>
        <v>-0.37098969690664285</v>
      </c>
      <c r="F56" s="32">
        <f t="shared" si="19"/>
        <v>-0.7136586552833224</v>
      </c>
      <c r="G56" s="32">
        <f t="shared" si="19"/>
        <v>-1.0252183930177461</v>
      </c>
      <c r="H56" s="32">
        <f t="shared" si="19"/>
        <v>-1.2808492951298711</v>
      </c>
      <c r="I56" s="32">
        <f t="shared" si="19"/>
        <v>-1.484868169994602</v>
      </c>
      <c r="J56" s="32">
        <f t="shared" si="19"/>
        <v>-1.6347157969119674</v>
      </c>
      <c r="K56" s="32">
        <f t="shared" si="19"/>
        <v>-1.7108945029518097</v>
      </c>
      <c r="L56" s="32">
        <f t="shared" si="19"/>
        <v>-1.7437716061538877</v>
      </c>
      <c r="M56" s="32">
        <f t="shared" si="19"/>
        <v>-1.7369401002397367</v>
      </c>
      <c r="N56" s="32">
        <f t="shared" si="19"/>
        <v>-1.7903303577324614</v>
      </c>
      <c r="O56" s="32">
        <f t="shared" si="19"/>
        <v>-1.8121851797689659</v>
      </c>
      <c r="P56" s="32">
        <f t="shared" si="19"/>
        <v>-1.8480002268377316</v>
      </c>
      <c r="Q56" s="32">
        <f t="shared" si="19"/>
        <v>-1.9005892401818825</v>
      </c>
      <c r="R56" s="32">
        <f t="shared" si="19"/>
        <v>-2.088000110244026</v>
      </c>
      <c r="S56" s="32">
        <f t="shared" si="19"/>
        <v>-2.2002604678283522</v>
      </c>
      <c r="T56" s="32">
        <f t="shared" si="19"/>
        <v>-2.405967229834638</v>
      </c>
      <c r="U56" s="32">
        <f t="shared" si="19"/>
        <v>-2.5813147464587294</v>
      </c>
      <c r="V56" s="32">
        <f t="shared" si="19"/>
        <v>-2.7337303242779942</v>
      </c>
    </row>
    <row r="57" spans="2:22" ht="15.75">
      <c r="B57" s="26" t="s">
        <v>32</v>
      </c>
      <c r="C57" s="9"/>
      <c r="D57" s="32">
        <f>IFERROR(((D43/$D43)-1)*100,0)</f>
        <v>0</v>
      </c>
      <c r="E57" s="32">
        <f t="shared" si="19"/>
        <v>0.46085398165112146</v>
      </c>
      <c r="F57" s="32">
        <f t="shared" si="19"/>
        <v>0.96380555049377925</v>
      </c>
      <c r="G57" s="32">
        <f t="shared" si="19"/>
        <v>1.5223220138031568</v>
      </c>
      <c r="H57" s="32">
        <f t="shared" si="19"/>
        <v>2.1386718946248662</v>
      </c>
      <c r="I57" s="32">
        <f t="shared" si="19"/>
        <v>2.8061540858636658</v>
      </c>
      <c r="J57" s="32">
        <f t="shared" si="19"/>
        <v>3.5180769358396313</v>
      </c>
      <c r="K57" s="32">
        <f t="shared" si="19"/>
        <v>4.2639647916310697</v>
      </c>
      <c r="L57" s="32">
        <f t="shared" si="19"/>
        <v>5.033920751215204</v>
      </c>
      <c r="M57" s="32">
        <f t="shared" si="19"/>
        <v>5.8464788016243219</v>
      </c>
      <c r="N57" s="32">
        <f t="shared" si="19"/>
        <v>6.679734545906002</v>
      </c>
      <c r="O57" s="32">
        <f t="shared" si="19"/>
        <v>7.5145741279519118</v>
      </c>
      <c r="P57" s="32">
        <f t="shared" si="19"/>
        <v>8.3263332199129181</v>
      </c>
      <c r="Q57" s="32">
        <f t="shared" si="19"/>
        <v>9.0971398093984135</v>
      </c>
      <c r="R57" s="32">
        <f t="shared" si="19"/>
        <v>9.6377471911047508</v>
      </c>
      <c r="S57" s="32">
        <f t="shared" si="19"/>
        <v>10.131876510809533</v>
      </c>
      <c r="T57" s="32">
        <f t="shared" si="19"/>
        <v>10.594349208849007</v>
      </c>
      <c r="U57" s="32">
        <f t="shared" si="19"/>
        <v>11.048265792021716</v>
      </c>
      <c r="V57" s="32">
        <f t="shared" si="19"/>
        <v>11.510882201520456</v>
      </c>
    </row>
    <row r="58" spans="2:22" ht="15.75">
      <c r="B58" s="26" t="s">
        <v>33</v>
      </c>
      <c r="C58" s="9"/>
      <c r="D58" s="32">
        <f>IFERROR(((D44/$D44)-1)*100,0)</f>
        <v>0</v>
      </c>
      <c r="E58" s="32">
        <f t="shared" si="19"/>
        <v>-1.554163321405011</v>
      </c>
      <c r="F58" s="32">
        <f t="shared" si="19"/>
        <v>-3.0996014176983722</v>
      </c>
      <c r="G58" s="32">
        <f t="shared" si="19"/>
        <v>-4.6487148436011978</v>
      </c>
      <c r="H58" s="32">
        <f t="shared" si="19"/>
        <v>-6.1446084176922211</v>
      </c>
      <c r="I58" s="32">
        <f t="shared" si="19"/>
        <v>-7.5882076388590676</v>
      </c>
      <c r="J58" s="32">
        <f t="shared" si="19"/>
        <v>-8.9637952995282433</v>
      </c>
      <c r="K58" s="32">
        <f t="shared" si="19"/>
        <v>-10.209241139060254</v>
      </c>
      <c r="L58" s="32">
        <f t="shared" si="19"/>
        <v>-11.384028590623496</v>
      </c>
      <c r="M58" s="32">
        <f t="shared" si="19"/>
        <v>-12.523222979451344</v>
      </c>
      <c r="N58" s="32">
        <f t="shared" si="19"/>
        <v>-13.837734996485796</v>
      </c>
      <c r="O58" s="32">
        <f t="shared" si="19"/>
        <v>-15.078109895423141</v>
      </c>
      <c r="P58" s="32">
        <f t="shared" si="19"/>
        <v>-16.319472801971514</v>
      </c>
      <c r="Q58" s="32">
        <f t="shared" si="19"/>
        <v>-17.543219311499346</v>
      </c>
      <c r="R58" s="32">
        <f t="shared" si="19"/>
        <v>-18.766127614371641</v>
      </c>
      <c r="S58" s="32">
        <f t="shared" si="19"/>
        <v>-19.740886889517604</v>
      </c>
      <c r="T58" s="32">
        <f t="shared" si="19"/>
        <v>-20.896979323659281</v>
      </c>
      <c r="U58" s="32">
        <f t="shared" si="19"/>
        <v>-21.967361213825974</v>
      </c>
      <c r="V58" s="32">
        <f t="shared" si="19"/>
        <v>-22.994568106858569</v>
      </c>
    </row>
    <row r="59" spans="2:22" ht="15.75">
      <c r="B59" s="10" t="s">
        <v>31</v>
      </c>
      <c r="C59" s="9"/>
      <c r="D59" s="32">
        <f>IFERROR(((D45/$D45)-1)*100,0)</f>
        <v>0</v>
      </c>
      <c r="E59" s="32">
        <f t="shared" si="19"/>
        <v>0</v>
      </c>
      <c r="F59" s="32">
        <f t="shared" si="19"/>
        <v>0</v>
      </c>
      <c r="G59" s="32">
        <f t="shared" si="19"/>
        <v>0</v>
      </c>
      <c r="H59" s="32">
        <f t="shared" si="19"/>
        <v>0</v>
      </c>
      <c r="I59" s="32">
        <f t="shared" si="19"/>
        <v>0</v>
      </c>
      <c r="J59" s="32">
        <f t="shared" si="19"/>
        <v>0</v>
      </c>
      <c r="K59" s="32">
        <f t="shared" si="19"/>
        <v>0</v>
      </c>
      <c r="L59" s="32">
        <f t="shared" si="19"/>
        <v>0</v>
      </c>
      <c r="M59" s="32">
        <f t="shared" si="19"/>
        <v>0</v>
      </c>
      <c r="N59" s="32">
        <f t="shared" si="19"/>
        <v>0</v>
      </c>
      <c r="O59" s="32">
        <f t="shared" si="19"/>
        <v>0</v>
      </c>
      <c r="P59" s="32">
        <f t="shared" si="19"/>
        <v>0</v>
      </c>
      <c r="Q59" s="32">
        <f t="shared" si="19"/>
        <v>0</v>
      </c>
      <c r="R59" s="32">
        <f t="shared" si="19"/>
        <v>0</v>
      </c>
      <c r="S59" s="32">
        <f t="shared" si="19"/>
        <v>0</v>
      </c>
      <c r="T59" s="32">
        <f t="shared" si="19"/>
        <v>0</v>
      </c>
      <c r="U59" s="32">
        <f t="shared" si="19"/>
        <v>0</v>
      </c>
      <c r="V59" s="32">
        <f t="shared" si="19"/>
        <v>0</v>
      </c>
    </row>
    <row r="60" spans="2:22" ht="15.75">
      <c r="B60" s="10" t="s">
        <v>11</v>
      </c>
      <c r="D60" s="32">
        <f>IFERROR(((D46/$D46)-1)*100,0)</f>
        <v>0</v>
      </c>
      <c r="E60" s="32">
        <f t="shared" si="19"/>
        <v>0.46085398165112146</v>
      </c>
      <c r="F60" s="32">
        <f t="shared" si="19"/>
        <v>0.96380555049377925</v>
      </c>
      <c r="G60" s="32">
        <f t="shared" si="19"/>
        <v>1.5223220138031568</v>
      </c>
      <c r="H60" s="32">
        <f t="shared" si="19"/>
        <v>2.1386718946248662</v>
      </c>
      <c r="I60" s="32">
        <f t="shared" si="19"/>
        <v>2.8061540858636658</v>
      </c>
      <c r="J60" s="32">
        <f t="shared" si="19"/>
        <v>3.5180769358396313</v>
      </c>
      <c r="K60" s="32">
        <f t="shared" si="19"/>
        <v>4.2639647916310697</v>
      </c>
      <c r="L60" s="32">
        <f t="shared" si="19"/>
        <v>5.033920751215204</v>
      </c>
      <c r="M60" s="32">
        <f t="shared" si="19"/>
        <v>5.8464788016243219</v>
      </c>
      <c r="N60" s="32">
        <f t="shared" si="19"/>
        <v>6.679734545906002</v>
      </c>
      <c r="O60" s="32">
        <f t="shared" si="19"/>
        <v>7.5145741279519118</v>
      </c>
      <c r="P60" s="32">
        <f t="shared" si="19"/>
        <v>8.3263332199129181</v>
      </c>
      <c r="Q60" s="32">
        <f t="shared" si="19"/>
        <v>9.0971398093984135</v>
      </c>
      <c r="R60" s="32">
        <f t="shared" si="19"/>
        <v>9.6377471911047508</v>
      </c>
      <c r="S60" s="32">
        <f t="shared" si="19"/>
        <v>10.131876510809533</v>
      </c>
      <c r="T60" s="32">
        <f t="shared" si="19"/>
        <v>10.594349208849007</v>
      </c>
      <c r="U60" s="32">
        <f t="shared" si="19"/>
        <v>11.048265792021716</v>
      </c>
      <c r="V60" s="32">
        <f t="shared" si="19"/>
        <v>11.510882201520456</v>
      </c>
    </row>
    <row r="61" spans="2:22" ht="15.75">
      <c r="B61" s="10" t="s">
        <v>12</v>
      </c>
      <c r="C61" s="9"/>
      <c r="D61" s="32">
        <f>IFERROR(((D47/$D47)-1)*100,0)</f>
        <v>0</v>
      </c>
      <c r="E61" s="32">
        <f t="shared" si="19"/>
        <v>-1.554163321405011</v>
      </c>
      <c r="F61" s="32">
        <f t="shared" si="19"/>
        <v>-3.0996014176983722</v>
      </c>
      <c r="G61" s="32">
        <f t="shared" si="19"/>
        <v>-4.6487148436011978</v>
      </c>
      <c r="H61" s="32">
        <f t="shared" si="19"/>
        <v>-6.1446084176922211</v>
      </c>
      <c r="I61" s="32">
        <f t="shared" si="19"/>
        <v>-7.5882076388590676</v>
      </c>
      <c r="J61" s="32">
        <f t="shared" si="19"/>
        <v>-8.9637952995282433</v>
      </c>
      <c r="K61" s="32">
        <f t="shared" si="19"/>
        <v>-10.209241139060254</v>
      </c>
      <c r="L61" s="32">
        <f t="shared" si="19"/>
        <v>-11.384028590623496</v>
      </c>
      <c r="M61" s="32">
        <f t="shared" si="19"/>
        <v>-12.523222979451344</v>
      </c>
      <c r="N61" s="32">
        <f t="shared" si="19"/>
        <v>-13.837734996485796</v>
      </c>
      <c r="O61" s="32">
        <f t="shared" si="19"/>
        <v>-15.078109895423141</v>
      </c>
      <c r="P61" s="32">
        <f t="shared" si="19"/>
        <v>-16.319472801971514</v>
      </c>
      <c r="Q61" s="32">
        <f t="shared" si="19"/>
        <v>-17.543219311499346</v>
      </c>
      <c r="R61" s="32">
        <f t="shared" si="19"/>
        <v>-18.766127614371641</v>
      </c>
      <c r="S61" s="32">
        <f t="shared" si="19"/>
        <v>-19.740886889517604</v>
      </c>
      <c r="T61" s="32">
        <f t="shared" si="19"/>
        <v>-20.896979323659281</v>
      </c>
      <c r="U61" s="32">
        <f t="shared" si="19"/>
        <v>-21.967361213825974</v>
      </c>
      <c r="V61" s="32">
        <f t="shared" si="19"/>
        <v>-22.994568106858569</v>
      </c>
    </row>
    <row r="62" spans="2:22" ht="15.75">
      <c r="B62" s="10" t="s">
        <v>16</v>
      </c>
      <c r="C62" s="9"/>
      <c r="D62" s="32">
        <f>IFERROR(((D48/$D48)-1)*100,0)</f>
        <v>0</v>
      </c>
      <c r="E62" s="32">
        <f t="shared" si="19"/>
        <v>0</v>
      </c>
      <c r="F62" s="32">
        <f t="shared" si="19"/>
        <v>0</v>
      </c>
      <c r="G62" s="32">
        <f t="shared" si="19"/>
        <v>0</v>
      </c>
      <c r="H62" s="32">
        <f t="shared" si="19"/>
        <v>0</v>
      </c>
      <c r="I62" s="32">
        <f t="shared" si="19"/>
        <v>0</v>
      </c>
      <c r="J62" s="32">
        <f t="shared" si="19"/>
        <v>0</v>
      </c>
      <c r="K62" s="32">
        <f t="shared" si="19"/>
        <v>0</v>
      </c>
      <c r="L62" s="32">
        <f t="shared" si="19"/>
        <v>0</v>
      </c>
      <c r="M62" s="32">
        <f t="shared" si="19"/>
        <v>0</v>
      </c>
      <c r="N62" s="32">
        <f t="shared" si="19"/>
        <v>0</v>
      </c>
      <c r="O62" s="32">
        <f t="shared" si="19"/>
        <v>0</v>
      </c>
      <c r="P62" s="32">
        <f t="shared" si="19"/>
        <v>0</v>
      </c>
      <c r="Q62" s="32">
        <f t="shared" si="19"/>
        <v>0</v>
      </c>
      <c r="R62" s="32">
        <f t="shared" si="19"/>
        <v>0</v>
      </c>
      <c r="S62" s="32">
        <f t="shared" si="19"/>
        <v>0</v>
      </c>
      <c r="T62" s="32">
        <f t="shared" si="19"/>
        <v>0</v>
      </c>
      <c r="U62" s="32">
        <f t="shared" si="19"/>
        <v>0</v>
      </c>
      <c r="V62" s="32">
        <f t="shared" si="19"/>
        <v>0</v>
      </c>
    </row>
    <row r="63" spans="2:22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</row>
    <row r="64" spans="2:22" ht="15.75">
      <c r="B64" s="9" t="s">
        <v>8</v>
      </c>
      <c r="C64" s="9"/>
      <c r="D64" s="32">
        <f>IFERROR(((D50/$D50)-1)*100,0)</f>
        <v>0</v>
      </c>
      <c r="E64" s="32">
        <f t="shared" si="19"/>
        <v>1.5065577443686529</v>
      </c>
      <c r="F64" s="32">
        <f t="shared" si="19"/>
        <v>7.4381289510901505</v>
      </c>
      <c r="G64" s="32">
        <f t="shared" si="19"/>
        <v>13.39587246209144</v>
      </c>
      <c r="H64" s="32">
        <f t="shared" si="19"/>
        <v>20.998618149145454</v>
      </c>
      <c r="I64" s="32">
        <f t="shared" si="19"/>
        <v>27.722898290536513</v>
      </c>
      <c r="J64" s="32">
        <f t="shared" si="19"/>
        <v>33.129835868054982</v>
      </c>
      <c r="K64" s="32">
        <f t="shared" si="19"/>
        <v>33.063395566764939</v>
      </c>
      <c r="L64" s="32">
        <f t="shared" si="19"/>
        <v>34.797596494145026</v>
      </c>
      <c r="M64" s="32">
        <f t="shared" si="19"/>
        <v>39.431972829528526</v>
      </c>
      <c r="N64" s="32">
        <f t="shared" si="19"/>
        <v>45.793891080367374</v>
      </c>
      <c r="O64" s="32">
        <f t="shared" si="19"/>
        <v>52.726171031600003</v>
      </c>
      <c r="P64" s="32">
        <f t="shared" si="19"/>
        <v>60.386653967252222</v>
      </c>
      <c r="Q64" s="32">
        <f t="shared" si="19"/>
        <v>70.930514709734524</v>
      </c>
      <c r="R64" s="32">
        <f t="shared" si="19"/>
        <v>84.969984286947266</v>
      </c>
      <c r="S64" s="32">
        <f t="shared" si="19"/>
        <v>104.0475479931108</v>
      </c>
      <c r="T64" s="32">
        <f t="shared" si="19"/>
        <v>115.65642978026527</v>
      </c>
      <c r="U64" s="32">
        <f t="shared" si="19"/>
        <v>104.6655658600356</v>
      </c>
      <c r="V64" s="32">
        <f t="shared" si="19"/>
        <v>112.95430083604123</v>
      </c>
    </row>
    <row r="65" spans="1:22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B66" s="1" t="s">
        <v>36</v>
      </c>
      <c r="C66" s="1"/>
      <c r="D66" s="1">
        <v>1992</v>
      </c>
      <c r="E66" s="1">
        <v>1993</v>
      </c>
      <c r="F66" s="1">
        <v>1994</v>
      </c>
      <c r="G66" s="1">
        <v>1995</v>
      </c>
      <c r="H66" s="1">
        <v>1996</v>
      </c>
      <c r="I66" s="1">
        <v>1997</v>
      </c>
      <c r="J66" s="1">
        <v>1998</v>
      </c>
      <c r="K66" s="1">
        <v>1999</v>
      </c>
      <c r="L66" s="1">
        <v>2000</v>
      </c>
      <c r="M66" s="1">
        <v>2001</v>
      </c>
      <c r="N66" s="1">
        <v>2002</v>
      </c>
      <c r="O66" s="1">
        <v>2003</v>
      </c>
      <c r="P66" s="1">
        <v>2004</v>
      </c>
      <c r="Q66" s="1">
        <v>2005</v>
      </c>
      <c r="R66" s="1">
        <v>2006</v>
      </c>
      <c r="S66" s="1">
        <v>2007</v>
      </c>
      <c r="T66" s="1">
        <v>2008</v>
      </c>
      <c r="U66" s="1">
        <v>2009</v>
      </c>
      <c r="V66" s="1">
        <v>2010</v>
      </c>
    </row>
    <row r="67" spans="1:22" ht="15.75">
      <c r="B67" s="20" t="s">
        <v>5</v>
      </c>
      <c r="C67" s="31">
        <f>AVERAGE(D67:V67)</f>
        <v>30.702387665307278</v>
      </c>
      <c r="D67" s="30">
        <f t="shared" ref="D67:V67" si="20">(D8/D7)*100</f>
        <v>28.767702104049636</v>
      </c>
      <c r="E67" s="30">
        <f t="shared" si="20"/>
        <v>28.891786722481804</v>
      </c>
      <c r="F67" s="30">
        <f t="shared" si="20"/>
        <v>28.852832974904636</v>
      </c>
      <c r="G67" s="30">
        <f t="shared" si="20"/>
        <v>28.657317573396725</v>
      </c>
      <c r="H67" s="30">
        <f t="shared" si="20"/>
        <v>28.922519791509099</v>
      </c>
      <c r="I67" s="30">
        <f t="shared" si="20"/>
        <v>29.553351355219839</v>
      </c>
      <c r="J67" s="30">
        <f t="shared" si="20"/>
        <v>30.113939595416301</v>
      </c>
      <c r="K67" s="30">
        <f t="shared" si="20"/>
        <v>30.417076828736782</v>
      </c>
      <c r="L67" s="30">
        <f t="shared" si="20"/>
        <v>30.518686790153858</v>
      </c>
      <c r="M67" s="30">
        <f t="shared" si="20"/>
        <v>30.596826711447576</v>
      </c>
      <c r="N67" s="30">
        <f t="shared" si="20"/>
        <v>30.768919129275201</v>
      </c>
      <c r="O67" s="30">
        <f t="shared" si="20"/>
        <v>30.814226252125749</v>
      </c>
      <c r="P67" s="30">
        <f t="shared" si="20"/>
        <v>30.961960900531604</v>
      </c>
      <c r="Q67" s="30">
        <f t="shared" si="20"/>
        <v>31.302475077405223</v>
      </c>
      <c r="R67" s="30">
        <f t="shared" si="20"/>
        <v>31.888549585860694</v>
      </c>
      <c r="S67" s="30">
        <f t="shared" si="20"/>
        <v>32.519973924883224</v>
      </c>
      <c r="T67" s="30">
        <f t="shared" si="20"/>
        <v>32.920904991998313</v>
      </c>
      <c r="U67" s="30">
        <f t="shared" si="20"/>
        <v>33.244602559011042</v>
      </c>
      <c r="V67" s="30">
        <f t="shared" si="20"/>
        <v>33.631712772431023</v>
      </c>
    </row>
    <row r="68" spans="1:22" ht="15.75">
      <c r="B68" s="20" t="s">
        <v>38</v>
      </c>
      <c r="C68" s="31">
        <f>AVERAGE(D68:V68)</f>
        <v>66.639160759820285</v>
      </c>
      <c r="D68" s="30">
        <f t="shared" ref="D68:V68" si="21">(D9/D7)*100</f>
        <v>68.267965330528654</v>
      </c>
      <c r="E68" s="30">
        <f t="shared" si="21"/>
        <v>68.162615322654645</v>
      </c>
      <c r="F68" s="30">
        <f t="shared" si="21"/>
        <v>68.23203696186799</v>
      </c>
      <c r="G68" s="30">
        <f t="shared" si="21"/>
        <v>68.473827884588701</v>
      </c>
      <c r="H68" s="30">
        <f t="shared" si="21"/>
        <v>68.248472279167743</v>
      </c>
      <c r="I68" s="30">
        <f t="shared" si="21"/>
        <v>67.641957449535184</v>
      </c>
      <c r="J68" s="30">
        <f t="shared" si="21"/>
        <v>67.124579809793318</v>
      </c>
      <c r="K68" s="30">
        <f t="shared" si="21"/>
        <v>66.850225175164837</v>
      </c>
      <c r="L68" s="30">
        <f t="shared" si="21"/>
        <v>66.776144884854887</v>
      </c>
      <c r="M68" s="30">
        <f t="shared" si="21"/>
        <v>66.743012140590565</v>
      </c>
      <c r="N68" s="30">
        <f t="shared" si="21"/>
        <v>66.606571077149979</v>
      </c>
      <c r="O68" s="30">
        <f t="shared" si="21"/>
        <v>66.599629460833668</v>
      </c>
      <c r="P68" s="30">
        <f t="shared" si="21"/>
        <v>66.48545147349067</v>
      </c>
      <c r="Q68" s="30">
        <f t="shared" si="21"/>
        <v>66.184171810540121</v>
      </c>
      <c r="R68" s="30">
        <f t="shared" si="21"/>
        <v>65.630933522960703</v>
      </c>
      <c r="S68" s="30">
        <f t="shared" si="21"/>
        <v>65.035649079402575</v>
      </c>
      <c r="T68" s="30">
        <f t="shared" si="21"/>
        <v>64.685289457450494</v>
      </c>
      <c r="U68" s="30">
        <f t="shared" si="21"/>
        <v>64.378349982624812</v>
      </c>
      <c r="V68" s="30">
        <f t="shared" si="21"/>
        <v>64.017171333385633</v>
      </c>
    </row>
    <row r="69" spans="1:22" ht="15.75">
      <c r="B69" s="20" t="s">
        <v>10</v>
      </c>
      <c r="C69" s="31">
        <f>AVERAGE(D69:V69)</f>
        <v>2.6584515748724455</v>
      </c>
      <c r="D69" s="30">
        <f t="shared" ref="D69:V69" si="22">(D10/D7)*100</f>
        <v>2.9643325654217101</v>
      </c>
      <c r="E69" s="30">
        <f t="shared" si="22"/>
        <v>2.9455979548635569</v>
      </c>
      <c r="F69" s="30">
        <f t="shared" si="22"/>
        <v>2.9151300632273691</v>
      </c>
      <c r="G69" s="30">
        <f t="shared" si="22"/>
        <v>2.8688545420145823</v>
      </c>
      <c r="H69" s="30">
        <f t="shared" si="22"/>
        <v>2.8290079293231654</v>
      </c>
      <c r="I69" s="30">
        <f t="shared" si="22"/>
        <v>2.8046911952449771</v>
      </c>
      <c r="J69" s="30">
        <f t="shared" si="22"/>
        <v>2.7614805947903784</v>
      </c>
      <c r="K69" s="30">
        <f t="shared" si="22"/>
        <v>2.7326979960983677</v>
      </c>
      <c r="L69" s="30">
        <f t="shared" si="22"/>
        <v>2.7051683249912686</v>
      </c>
      <c r="M69" s="30">
        <f t="shared" si="22"/>
        <v>2.6601611479618552</v>
      </c>
      <c r="N69" s="30">
        <f t="shared" si="22"/>
        <v>2.6245097935748243</v>
      </c>
      <c r="O69" s="30">
        <f t="shared" si="22"/>
        <v>2.586144287040586</v>
      </c>
      <c r="P69" s="30">
        <f t="shared" si="22"/>
        <v>2.5525876259777087</v>
      </c>
      <c r="Q69" s="30">
        <f t="shared" si="22"/>
        <v>2.5133531120546371</v>
      </c>
      <c r="R69" s="30">
        <f t="shared" si="22"/>
        <v>2.4805168911786089</v>
      </c>
      <c r="S69" s="30">
        <f t="shared" si="22"/>
        <v>2.4443769957141961</v>
      </c>
      <c r="T69" s="30">
        <f t="shared" si="22"/>
        <v>2.3938055505511984</v>
      </c>
      <c r="U69" s="30">
        <f t="shared" si="22"/>
        <v>2.3770474583641388</v>
      </c>
      <c r="V69" s="30">
        <f t="shared" si="22"/>
        <v>2.3511158941833421</v>
      </c>
    </row>
    <row r="70" spans="1:22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22">
      <c r="B71" s="1" t="s">
        <v>41</v>
      </c>
      <c r="C71" s="1"/>
      <c r="D71" s="1">
        <v>1992</v>
      </c>
      <c r="E71" s="1">
        <v>1993</v>
      </c>
      <c r="F71" s="1">
        <v>1994</v>
      </c>
      <c r="G71" s="1">
        <v>1995</v>
      </c>
      <c r="H71" s="1">
        <v>1996</v>
      </c>
      <c r="I71" s="1">
        <v>1997</v>
      </c>
      <c r="J71" s="1">
        <v>1998</v>
      </c>
      <c r="K71" s="1">
        <v>1999</v>
      </c>
      <c r="L71" s="1">
        <v>2000</v>
      </c>
      <c r="M71" s="1">
        <v>2001</v>
      </c>
      <c r="N71" s="1">
        <v>2002</v>
      </c>
      <c r="O71" s="1">
        <v>2003</v>
      </c>
      <c r="P71" s="1">
        <v>2004</v>
      </c>
      <c r="Q71" s="1">
        <v>2005</v>
      </c>
      <c r="R71" s="1">
        <v>2006</v>
      </c>
      <c r="S71" s="1">
        <v>2007</v>
      </c>
      <c r="T71" s="1">
        <v>2008</v>
      </c>
      <c r="U71" s="1">
        <v>2009</v>
      </c>
      <c r="V71" s="1">
        <v>2010</v>
      </c>
    </row>
    <row r="72" spans="1:22" ht="15.75">
      <c r="B72" s="10" t="s">
        <v>31</v>
      </c>
      <c r="C72" s="31">
        <f>AVERAGE(D72:V72)</f>
        <v>0</v>
      </c>
      <c r="D72" s="30">
        <f t="shared" ref="D72:V72" si="23">(D13/D$10)*100</f>
        <v>0</v>
      </c>
      <c r="E72" s="30">
        <f t="shared" si="23"/>
        <v>0</v>
      </c>
      <c r="F72" s="30">
        <f t="shared" si="23"/>
        <v>0</v>
      </c>
      <c r="G72" s="30">
        <f t="shared" si="23"/>
        <v>0</v>
      </c>
      <c r="H72" s="30">
        <f t="shared" si="23"/>
        <v>0</v>
      </c>
      <c r="I72" s="30">
        <f t="shared" si="23"/>
        <v>0</v>
      </c>
      <c r="J72" s="30">
        <f t="shared" si="23"/>
        <v>0</v>
      </c>
      <c r="K72" s="30">
        <f t="shared" si="23"/>
        <v>0</v>
      </c>
      <c r="L72" s="30">
        <f t="shared" si="23"/>
        <v>0</v>
      </c>
      <c r="M72" s="30">
        <f t="shared" si="23"/>
        <v>0</v>
      </c>
      <c r="N72" s="30">
        <f t="shared" si="23"/>
        <v>0</v>
      </c>
      <c r="O72" s="30">
        <f t="shared" si="23"/>
        <v>0</v>
      </c>
      <c r="P72" s="30">
        <f t="shared" si="23"/>
        <v>0</v>
      </c>
      <c r="Q72" s="30">
        <f t="shared" si="23"/>
        <v>0</v>
      </c>
      <c r="R72" s="30">
        <f t="shared" si="23"/>
        <v>0</v>
      </c>
      <c r="S72" s="30">
        <f t="shared" si="23"/>
        <v>0</v>
      </c>
      <c r="T72" s="30">
        <f t="shared" si="23"/>
        <v>0</v>
      </c>
      <c r="U72" s="30">
        <f t="shared" si="23"/>
        <v>0</v>
      </c>
      <c r="V72" s="30">
        <f t="shared" si="23"/>
        <v>0</v>
      </c>
    </row>
    <row r="73" spans="1:22" ht="15.75">
      <c r="A73" s="36"/>
      <c r="B73" s="10" t="s">
        <v>11</v>
      </c>
      <c r="C73" s="31">
        <f>AVERAGE(D73:V73)</f>
        <v>63.201747858759482</v>
      </c>
      <c r="D73" s="30">
        <f t="shared" ref="D73:V73" si="24">(D16/D$10)*100</f>
        <v>58.717789802791266</v>
      </c>
      <c r="E73" s="30">
        <f>(E16/E$10)*100</f>
        <v>59.208048835955807</v>
      </c>
      <c r="F73" s="30">
        <f t="shared" si="24"/>
        <v>59.709839558100001</v>
      </c>
      <c r="G73" s="30">
        <f t="shared" si="24"/>
        <v>60.229143904241219</v>
      </c>
      <c r="H73" s="30">
        <f t="shared" si="24"/>
        <v>60.751708500557214</v>
      </c>
      <c r="I73" s="30">
        <f t="shared" si="24"/>
        <v>61.275359773801974</v>
      </c>
      <c r="J73" s="30">
        <f t="shared" si="24"/>
        <v>61.793677836158636</v>
      </c>
      <c r="K73" s="30">
        <f t="shared" si="24"/>
        <v>62.287163340035491</v>
      </c>
      <c r="L73" s="30">
        <f t="shared" si="24"/>
        <v>62.768129630540123</v>
      </c>
      <c r="M73" s="30">
        <f t="shared" si="24"/>
        <v>63.249315663276441</v>
      </c>
      <c r="N73" s="30">
        <f t="shared" si="24"/>
        <v>63.781888810958542</v>
      </c>
      <c r="O73" s="30">
        <f t="shared" si="24"/>
        <v>64.295332123848624</v>
      </c>
      <c r="P73" s="30">
        <f t="shared" si="24"/>
        <v>64.804414365617177</v>
      </c>
      <c r="Q73" s="30">
        <f t="shared" si="24"/>
        <v>65.300523966428187</v>
      </c>
      <c r="R73" s="30">
        <f t="shared" si="24"/>
        <v>65.749716084518454</v>
      </c>
      <c r="S73" s="30">
        <f t="shared" si="24"/>
        <v>66.121856831954346</v>
      </c>
      <c r="T73" s="30">
        <f t="shared" si="24"/>
        <v>66.539475477099771</v>
      </c>
      <c r="U73" s="30">
        <f t="shared" si="24"/>
        <v>66.932834412312076</v>
      </c>
      <c r="V73" s="30">
        <f t="shared" si="24"/>
        <v>67.316990398234793</v>
      </c>
    </row>
    <row r="74" spans="1:22" ht="15.75">
      <c r="A74" s="36"/>
      <c r="B74" s="10" t="s">
        <v>12</v>
      </c>
      <c r="C74" s="31">
        <f>AVERAGE(D74:V74)</f>
        <v>36.798252141240518</v>
      </c>
      <c r="D74" s="30">
        <f t="shared" ref="D74:V74" si="25">(D19/D$10)*100</f>
        <v>41.282210197208741</v>
      </c>
      <c r="E74" s="30">
        <f t="shared" si="25"/>
        <v>40.791951164044185</v>
      </c>
      <c r="F74" s="30">
        <f t="shared" si="25"/>
        <v>40.290160441899992</v>
      </c>
      <c r="G74" s="30">
        <f t="shared" si="25"/>
        <v>39.770856095758781</v>
      </c>
      <c r="H74" s="30">
        <f t="shared" si="25"/>
        <v>39.248291499442786</v>
      </c>
      <c r="I74" s="30">
        <f t="shared" si="25"/>
        <v>38.724640226198026</v>
      </c>
      <c r="J74" s="30">
        <f t="shared" si="25"/>
        <v>38.206322163841364</v>
      </c>
      <c r="K74" s="30">
        <f t="shared" si="25"/>
        <v>37.712836659964502</v>
      </c>
      <c r="L74" s="30">
        <f t="shared" si="25"/>
        <v>37.231870369459877</v>
      </c>
      <c r="M74" s="30">
        <f t="shared" si="25"/>
        <v>36.750684336723552</v>
      </c>
      <c r="N74" s="30">
        <f t="shared" si="25"/>
        <v>36.218111189041466</v>
      </c>
      <c r="O74" s="30">
        <f t="shared" si="25"/>
        <v>35.704667876151376</v>
      </c>
      <c r="P74" s="30">
        <f t="shared" si="25"/>
        <v>35.195585634382816</v>
      </c>
      <c r="Q74" s="30">
        <f t="shared" si="25"/>
        <v>34.69947603357182</v>
      </c>
      <c r="R74" s="30">
        <f t="shared" si="25"/>
        <v>34.250283915481546</v>
      </c>
      <c r="S74" s="30">
        <f t="shared" si="25"/>
        <v>33.878143168045661</v>
      </c>
      <c r="T74" s="30">
        <f t="shared" si="25"/>
        <v>33.460524522900229</v>
      </c>
      <c r="U74" s="30">
        <f t="shared" si="25"/>
        <v>33.067165587687917</v>
      </c>
      <c r="V74" s="30">
        <f t="shared" si="25"/>
        <v>32.6830096017652</v>
      </c>
    </row>
    <row r="75" spans="1:22" ht="15.75">
      <c r="A75" s="36"/>
      <c r="B75" s="10" t="s">
        <v>16</v>
      </c>
      <c r="C75" s="31">
        <f>AVERAGE(D75:V75)</f>
        <v>0</v>
      </c>
      <c r="D75" s="35">
        <f t="shared" ref="D75:V75" si="26">(D23/D$10)*100</f>
        <v>0</v>
      </c>
      <c r="E75" s="35">
        <f t="shared" si="26"/>
        <v>0</v>
      </c>
      <c r="F75" s="35">
        <f t="shared" si="26"/>
        <v>0</v>
      </c>
      <c r="G75" s="35">
        <f t="shared" si="26"/>
        <v>0</v>
      </c>
      <c r="H75" s="35">
        <f t="shared" si="26"/>
        <v>0</v>
      </c>
      <c r="I75" s="35">
        <f t="shared" si="26"/>
        <v>0</v>
      </c>
      <c r="J75" s="35">
        <f t="shared" si="26"/>
        <v>0</v>
      </c>
      <c r="K75" s="35">
        <f t="shared" si="26"/>
        <v>0</v>
      </c>
      <c r="L75" s="35">
        <f t="shared" si="26"/>
        <v>0</v>
      </c>
      <c r="M75" s="35">
        <f t="shared" si="26"/>
        <v>0</v>
      </c>
      <c r="N75" s="35">
        <f t="shared" si="26"/>
        <v>0</v>
      </c>
      <c r="O75" s="35">
        <f t="shared" si="26"/>
        <v>0</v>
      </c>
      <c r="P75" s="35">
        <f t="shared" si="26"/>
        <v>0</v>
      </c>
      <c r="Q75" s="35">
        <f t="shared" si="26"/>
        <v>0</v>
      </c>
      <c r="R75" s="35">
        <f t="shared" si="26"/>
        <v>0</v>
      </c>
      <c r="S75" s="35">
        <f t="shared" si="26"/>
        <v>0</v>
      </c>
      <c r="T75" s="35">
        <f t="shared" si="26"/>
        <v>0</v>
      </c>
      <c r="U75" s="35">
        <f t="shared" si="26"/>
        <v>0</v>
      </c>
      <c r="V75" s="35">
        <f t="shared" si="26"/>
        <v>0</v>
      </c>
    </row>
    <row r="76" spans="1:22">
      <c r="C76" s="31"/>
    </row>
    <row r="147" spans="4:22">
      <c r="D147">
        <v>7994230407.9984856</v>
      </c>
      <c r="E147">
        <v>7736173809.6867361</v>
      </c>
      <c r="F147">
        <v>7542039488.4707317</v>
      </c>
      <c r="G147">
        <v>7589021046.7044163</v>
      </c>
      <c r="H147">
        <v>9874668198.6765671</v>
      </c>
      <c r="I147">
        <v>11253370313.159889</v>
      </c>
      <c r="J147">
        <v>12309613844.93853</v>
      </c>
      <c r="K147">
        <v>10381531729.47077</v>
      </c>
      <c r="L147">
        <v>9385978433.7722244</v>
      </c>
      <c r="M147">
        <v>10600950275.29882</v>
      </c>
      <c r="N147">
        <v>10620791314.017321</v>
      </c>
      <c r="O147">
        <v>10336014052.4107</v>
      </c>
      <c r="P147">
        <v>10829705780.523809</v>
      </c>
      <c r="Q147">
        <v>12730944137.72537</v>
      </c>
      <c r="R147">
        <v>13948717067.071051</v>
      </c>
      <c r="S147">
        <v>15169407796.22827</v>
      </c>
      <c r="T147">
        <v>15315064362.820511</v>
      </c>
      <c r="U147">
        <v>12298993053.62451</v>
      </c>
      <c r="V147">
        <v>13821267571.302839</v>
      </c>
    </row>
    <row r="164" spans="4:22">
      <c r="D164">
        <v>16.580501480349163</v>
      </c>
      <c r="E164">
        <v>16.468023097101014</v>
      </c>
      <c r="F164">
        <v>16.43996401359318</v>
      </c>
      <c r="G164">
        <v>16.499187467504473</v>
      </c>
      <c r="H164">
        <v>16.376617331615748</v>
      </c>
      <c r="I164">
        <v>16.247920735025762</v>
      </c>
      <c r="J164">
        <v>16.177332794073326</v>
      </c>
      <c r="K164">
        <v>16.040194576334379</v>
      </c>
      <c r="L164">
        <v>16.10529240579411</v>
      </c>
      <c r="M164">
        <v>16.092630373570319</v>
      </c>
      <c r="N164">
        <v>16.184894687224606</v>
      </c>
      <c r="O164">
        <v>16.259426870040112</v>
      </c>
      <c r="P164">
        <v>16.258761154313685</v>
      </c>
      <c r="Q164">
        <v>16.530787897850022</v>
      </c>
      <c r="R164">
        <v>16.734793831940237</v>
      </c>
      <c r="S164">
        <v>16.928355379414334</v>
      </c>
      <c r="T164">
        <v>17.05475854690442</v>
      </c>
      <c r="U164">
        <v>17.209082467406947</v>
      </c>
      <c r="V164">
        <v>17.328619598725297</v>
      </c>
    </row>
    <row r="166" spans="4:22">
      <c r="D166">
        <v>111749.48350308472</v>
      </c>
      <c r="E166">
        <v>111402.43170884353</v>
      </c>
      <c r="F166">
        <v>111315.33712832928</v>
      </c>
      <c r="G166">
        <v>111498.92184381305</v>
      </c>
      <c r="H166">
        <v>111117.94534658678</v>
      </c>
      <c r="I166">
        <v>110713.63156992324</v>
      </c>
      <c r="J166">
        <v>110489.98678528714</v>
      </c>
      <c r="K166">
        <v>110051.6351021747</v>
      </c>
      <c r="L166">
        <v>110260.35241150206</v>
      </c>
      <c r="M166">
        <v>110219.8456982127</v>
      </c>
      <c r="N166">
        <v>110514.00946538913</v>
      </c>
      <c r="O166">
        <v>110749.95959930889</v>
      </c>
      <c r="P166">
        <v>110747.85872008371</v>
      </c>
      <c r="Q166">
        <v>111596.50145306997</v>
      </c>
      <c r="R166">
        <v>112220.18671354346</v>
      </c>
      <c r="S166">
        <v>112802.02609773361</v>
      </c>
      <c r="T166">
        <v>113176.85530396779</v>
      </c>
      <c r="U166">
        <v>113629.0528635985</v>
      </c>
      <c r="V166">
        <v>113975.26457571751</v>
      </c>
    </row>
  </sheetData>
  <pageMargins left="0.7" right="0.7" top="0.75" bottom="0.75" header="0.3" footer="0.3"/>
  <pageSetup paperSize="9" orientation="portrait" horizontalDpi="300" r:id="rId1"/>
  <ignoredErrors>
    <ignoredError sqref="D53:D62 D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Wealth_SVK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2014-12-03T14:56:48Z</dcterms:modified>
</cp:coreProperties>
</file>