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E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<sst xmlns="http://schemas.openxmlformats.org/spreadsheetml/2006/main" count="95" uniqueCount="65">
  <si>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</si>
  <si>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</si>
  <si>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</si>
  <si>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</si>
  <si>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</si>
  <si>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</si>
  <si>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</si>
  <si>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</si>
  <si>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</si>
  <si>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</si>
  <si>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</si>
  <si>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</si>
  <si>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</si>
  <si>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</si>
  <si>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</si>
  <si>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</si>
  <si>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</si>
  <si>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</si>
  <si>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</si>
  <si>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</si>
  <si>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</si>
  <si>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</si>
  <si>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</si>
  <si>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</si>
  <si>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</si>
  <si>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</si>
  <si>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</si>
  <si>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</si>
  <si>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</si>
  <si>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</si>
  <si>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</si>
  <si>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</si>
  <si>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</si>
  <si>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</si>
  <si>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</si>
  <si>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</si>
  <si>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</si>
  <si>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</si>
  <si>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</si>
  <si>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</si>
  <si>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</si>
  <si>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</si>
  <si>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</si>
  <si>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</si>
  <si>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</si>
  <si>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</si>
  <si>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</si>
  <si>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</si>
  <si>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</si>
  <si>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</si>
  <si>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</si>
  <si>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</si>
  <si>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</si>
  <si>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</si>
  <si>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</si>
  <si>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</si>
  <si>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</si>
  <si>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</si>
  <si>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</si>
  <si>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</si>
  <si>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</si>
  <si>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</si>
  <si>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</si>
  <si>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Senegal</t>
  </si>
  <si>
    <t>SEN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</si>
</sst>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Wealth_SEN!$B$54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-9.5771367647601302E-3</c:v>
                </c:pt>
                <c:pt idx="2">
                  <c:v>0.20170069767069254</c:v>
                </c:pt>
                <c:pt idx="3">
                  <c:v>-0.14642965601104896</c:v>
                </c:pt>
                <c:pt idx="4">
                  <c:v>-0.15774360456272118</c:v>
                </c:pt>
                <c:pt idx="5">
                  <c:v>-1.1572671795301304E-2</c:v>
                </c:pt>
                <c:pt idx="6">
                  <c:v>0.97216945900107099</c:v>
                </c:pt>
                <c:pt idx="7">
                  <c:v>1.7136152468428145</c:v>
                </c:pt>
                <c:pt idx="8">
                  <c:v>3.8563775776072839</c:v>
                </c:pt>
                <c:pt idx="9">
                  <c:v>6.4179734379096409</c:v>
                </c:pt>
                <c:pt idx="10">
                  <c:v>8.6548943371204778</c:v>
                </c:pt>
                <c:pt idx="11">
                  <c:v>10.970135629105737</c:v>
                </c:pt>
                <c:pt idx="12">
                  <c:v>13.086946669419408</c:v>
                </c:pt>
                <c:pt idx="13">
                  <c:v>15.111185005899785</c:v>
                </c:pt>
                <c:pt idx="14">
                  <c:v>17.610653622929327</c:v>
                </c:pt>
                <c:pt idx="15">
                  <c:v>20.276330640391514</c:v>
                </c:pt>
                <c:pt idx="16">
                  <c:v>23.832282390678515</c:v>
                </c:pt>
                <c:pt idx="17">
                  <c:v>27.685925272794965</c:v>
                </c:pt>
                <c:pt idx="18">
                  <c:v>31.886321546616436</c:v>
                </c:pt>
                <c:pt idx="19">
                  <c:v>34.58452264909937</c:v>
                </c:pt>
                <c:pt idx="20" formatCode="_(* #,##0.0000_);_(* \(#,##0.0000\);_(* &quot;-&quot;??_);_(@_)">
                  <c:v>38.151706955843309</c:v>
                </c:pt>
              </c:numCache>
            </c:numRef>
          </c:val>
        </c:ser>
        <c:ser>
          <c:idx val="1"/>
          <c:order val="1"/>
          <c:tx>
            <c:strRef>
              <c:f>Wealth_SEN!$B$55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-3.5592335582573131</c:v>
                </c:pt>
                <c:pt idx="2">
                  <c:v>-2.6680549383864438</c:v>
                </c:pt>
                <c:pt idx="3">
                  <c:v>-1.6990424149976646</c:v>
                </c:pt>
                <c:pt idx="4">
                  <c:v>-0.67222505967473589</c:v>
                </c:pt>
                <c:pt idx="5">
                  <c:v>0.31172305646016696</c:v>
                </c:pt>
                <c:pt idx="6">
                  <c:v>1.1152384395621162</c:v>
                </c:pt>
                <c:pt idx="7">
                  <c:v>2.0031239856431071</c:v>
                </c:pt>
                <c:pt idx="8">
                  <c:v>2.932114210562009</c:v>
                </c:pt>
                <c:pt idx="9">
                  <c:v>3.8836209299561553</c:v>
                </c:pt>
                <c:pt idx="10">
                  <c:v>4.8489644072342353</c:v>
                </c:pt>
                <c:pt idx="11">
                  <c:v>5.8119096569035245</c:v>
                </c:pt>
                <c:pt idx="12">
                  <c:v>6.8483019305067394</c:v>
                </c:pt>
                <c:pt idx="13">
                  <c:v>7.8464965185089941</c:v>
                </c:pt>
                <c:pt idx="14">
                  <c:v>4.351838387950302</c:v>
                </c:pt>
                <c:pt idx="15">
                  <c:v>5.3596985684075449</c:v>
                </c:pt>
                <c:pt idx="16">
                  <c:v>6.3313823600273267</c:v>
                </c:pt>
                <c:pt idx="17">
                  <c:v>7.3425223068940504</c:v>
                </c:pt>
                <c:pt idx="18">
                  <c:v>8.425774313894463</c:v>
                </c:pt>
                <c:pt idx="19">
                  <c:v>9.5832622022349092</c:v>
                </c:pt>
                <c:pt idx="20">
                  <c:v>10.79007851055438</c:v>
                </c:pt>
              </c:numCache>
            </c:numRef>
          </c:val>
        </c:ser>
        <c:ser>
          <c:idx val="2"/>
          <c:order val="2"/>
          <c:tx>
            <c:strRef>
              <c:f>Wealth_SEN!$B$56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-3.6164289771665636</c:v>
                </c:pt>
                <c:pt idx="2">
                  <c:v>-6.9198586268738316</c:v>
                </c:pt>
                <c:pt idx="3">
                  <c:v>-10.112450180341925</c:v>
                </c:pt>
                <c:pt idx="4">
                  <c:v>-13.112845678667806</c:v>
                </c:pt>
                <c:pt idx="5">
                  <c:v>-16.011025242400155</c:v>
                </c:pt>
                <c:pt idx="6">
                  <c:v>-18.675128460932775</c:v>
                </c:pt>
                <c:pt idx="7">
                  <c:v>-21.16545109281298</c:v>
                </c:pt>
                <c:pt idx="8">
                  <c:v>-23.545859738730137</c:v>
                </c:pt>
                <c:pt idx="9">
                  <c:v>-25.843341297252319</c:v>
                </c:pt>
                <c:pt idx="10">
                  <c:v>-28.118969483416446</c:v>
                </c:pt>
                <c:pt idx="11">
                  <c:v>-30.435715848052492</c:v>
                </c:pt>
                <c:pt idx="12">
                  <c:v>-32.749386192911764</c:v>
                </c:pt>
                <c:pt idx="13">
                  <c:v>-35.073082205874606</c:v>
                </c:pt>
                <c:pt idx="14">
                  <c:v>-37.228470032184305</c:v>
                </c:pt>
                <c:pt idx="15">
                  <c:v>-39.292332415749144</c:v>
                </c:pt>
                <c:pt idx="16">
                  <c:v>-41.352680988193747</c:v>
                </c:pt>
                <c:pt idx="17">
                  <c:v>-43.244386296809864</c:v>
                </c:pt>
                <c:pt idx="18">
                  <c:v>-44.730500409043252</c:v>
                </c:pt>
                <c:pt idx="19">
                  <c:v>-46.40576882479477</c:v>
                </c:pt>
                <c:pt idx="20">
                  <c:v>-48.122476969211647</c:v>
                </c:pt>
              </c:numCache>
            </c:numRef>
          </c:val>
        </c:ser>
        <c:ser>
          <c:idx val="4"/>
          <c:order val="3"/>
          <c:tx>
            <c:strRef>
              <c:f>Wealth_SEN!$B$53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-3.1819008637819834</c:v>
                </c:pt>
                <c:pt idx="2">
                  <c:v>-4.6816388295215283</c:v>
                </c:pt>
                <c:pt idx="3">
                  <c:v>-6.1587473129069199</c:v>
                </c:pt>
                <c:pt idx="4">
                  <c:v>-7.4718195391089708</c:v>
                </c:pt>
                <c:pt idx="5">
                  <c:v>-8.7246938461805748</c:v>
                </c:pt>
                <c:pt idx="6">
                  <c:v>-9.8122122057319743</c:v>
                </c:pt>
                <c:pt idx="7">
                  <c:v>-10.803692969111422</c:v>
                </c:pt>
                <c:pt idx="8">
                  <c:v>-11.559457008200201</c:v>
                </c:pt>
                <c:pt idx="9">
                  <c:v>-12.213748881264564</c:v>
                </c:pt>
                <c:pt idx="10">
                  <c:v>-12.888775586728695</c:v>
                </c:pt>
                <c:pt idx="11">
                  <c:v>-13.578250339428999</c:v>
                </c:pt>
                <c:pt idx="12">
                  <c:v>-14.264391631406015</c:v>
                </c:pt>
                <c:pt idx="13">
                  <c:v>-14.979461774104518</c:v>
                </c:pt>
                <c:pt idx="14">
                  <c:v>-17.045311839692246</c:v>
                </c:pt>
                <c:pt idx="15">
                  <c:v>-17.540021308533071</c:v>
                </c:pt>
                <c:pt idx="16">
                  <c:v>-17.942311881250106</c:v>
                </c:pt>
                <c:pt idx="17">
                  <c:v>-18.204177190356496</c:v>
                </c:pt>
                <c:pt idx="18">
                  <c:v>-18.17843977997866</c:v>
                </c:pt>
                <c:pt idx="19">
                  <c:v>-18.40526144224507</c:v>
                </c:pt>
                <c:pt idx="20">
                  <c:v>-18.538385963774118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Wealth_SEN!$D$64:$X$64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-3.3332544812879172</c:v>
                </c:pt>
                <c:pt idx="2">
                  <c:v>-4.0894918127798991</c:v>
                </c:pt>
                <c:pt idx="3">
                  <c:v>-8.9212000424291453</c:v>
                </c:pt>
                <c:pt idx="4">
                  <c:v>-8.9315159708961982</c:v>
                </c:pt>
                <c:pt idx="5">
                  <c:v>-7.2029214158059407</c:v>
                </c:pt>
                <c:pt idx="6">
                  <c:v>-4.8893240521032837</c:v>
                </c:pt>
                <c:pt idx="7">
                  <c:v>-4.3758338496712295</c:v>
                </c:pt>
                <c:pt idx="8">
                  <c:v>-1.2308947105395318</c:v>
                </c:pt>
                <c:pt idx="9">
                  <c:v>2.4454921137843533</c:v>
                </c:pt>
                <c:pt idx="10">
                  <c:v>3.0330525158308141</c:v>
                </c:pt>
                <c:pt idx="11">
                  <c:v>4.9596256228505053</c:v>
                </c:pt>
                <c:pt idx="12">
                  <c:v>2.8605600984880963</c:v>
                </c:pt>
                <c:pt idx="13">
                  <c:v>6.7947011821571035</c:v>
                </c:pt>
                <c:pt idx="14">
                  <c:v>10.049371415864172</c:v>
                </c:pt>
                <c:pt idx="15">
                  <c:v>13.130150269114305</c:v>
                </c:pt>
                <c:pt idx="16">
                  <c:v>12.82608074507432</c:v>
                </c:pt>
                <c:pt idx="17">
                  <c:v>15.249769743143782</c:v>
                </c:pt>
                <c:pt idx="18">
                  <c:v>15.832047592150488</c:v>
                </c:pt>
                <c:pt idx="19">
                  <c:v>15.248370309620963</c:v>
                </c:pt>
                <c:pt idx="20">
                  <c:v>16.981543526404508</c:v>
                </c:pt>
              </c:numCache>
            </c:numRef>
          </c:val>
        </c:ser>
        <c:marker val="1"/>
        <c:axId val="75906048"/>
        <c:axId val="75916032"/>
      </c:lineChart>
      <c:catAx>
        <c:axId val="759060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916032"/>
        <c:crosses val="autoZero"/>
        <c:auto val="1"/>
        <c:lblAlgn val="ctr"/>
        <c:lblOffset val="100"/>
      </c:catAx>
      <c:valAx>
        <c:axId val="759160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90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Wealth_SEN!$B$40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Wealth_SEN!$D$40:$X$40</c:f>
              <c:numCache>
                <c:formatCode>_(* #,##0_);_(* \(#,##0\);_(* "-"??_);_(@_)</c:formatCode>
                <c:ptCount val="21"/>
                <c:pt idx="0">
                  <c:v>1798.4821484971194</c:v>
                </c:pt>
                <c:pt idx="1">
                  <c:v>1798.3099054020681</c:v>
                </c:pt>
                <c:pt idx="2">
                  <c:v>1802.1096995381208</c:v>
                </c:pt>
                <c:pt idx="3">
                  <c:v>1795.848637273655</c:v>
                </c:pt>
                <c:pt idx="4">
                  <c:v>1795.6451579286629</c:v>
                </c:pt>
                <c:pt idx="5">
                  <c:v>1798.2740160607768</c:v>
                </c:pt>
                <c:pt idx="6">
                  <c:v>1815.9664426703946</c:v>
                </c:pt>
                <c:pt idx="7">
                  <c:v>1829.3012128055123</c:v>
                </c:pt>
                <c:pt idx="8">
                  <c:v>1867.838410809032</c:v>
                </c:pt>
                <c:pt idx="9">
                  <c:v>1913.9082550732112</c:v>
                </c:pt>
                <c:pt idx="10">
                  <c:v>1954.1388781215192</c:v>
                </c:pt>
                <c:pt idx="11">
                  <c:v>1995.7780794525083</c:v>
                </c:pt>
                <c:pt idx="12">
                  <c:v>2033.8485481299656</c:v>
                </c:pt>
                <c:pt idx="13">
                  <c:v>2070.2541132546003</c:v>
                </c:pt>
                <c:pt idx="14">
                  <c:v>2115.2066101391647</c:v>
                </c:pt>
                <c:pt idx="15">
                  <c:v>2163.1483354348125</c:v>
                </c:pt>
                <c:pt idx="16">
                  <c:v>2227.1014928728951</c:v>
                </c:pt>
                <c:pt idx="17">
                  <c:v>2296.4085721745892</c:v>
                </c:pt>
                <c:pt idx="18">
                  <c:v>2371.9519493254065</c:v>
                </c:pt>
                <c:pt idx="19">
                  <c:v>2420.4786144841146</c:v>
                </c:pt>
                <c:pt idx="20">
                  <c:v>2484.633787444895</c:v>
                </c:pt>
              </c:numCache>
            </c:numRef>
          </c:val>
        </c:ser>
        <c:ser>
          <c:idx val="1"/>
          <c:order val="1"/>
          <c:tx>
            <c:strRef>
              <c:f>Wealth_SEN!$B$41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Wealth_SEN!$D$41:$X$41</c:f>
              <c:numCache>
                <c:formatCode>General</c:formatCode>
                <c:ptCount val="21"/>
                <c:pt idx="0">
                  <c:v>5207.0464703987254</c:v>
                </c:pt>
                <c:pt idx="1">
                  <c:v>5021.7155250302412</c:v>
                </c:pt>
                <c:pt idx="2">
                  <c:v>5068.119609901175</c:v>
                </c:pt>
                <c:pt idx="3">
                  <c:v>5118.5765422980121</c:v>
                </c:pt>
                <c:pt idx="4">
                  <c:v>5172.0433991557966</c:v>
                </c:pt>
                <c:pt idx="5">
                  <c:v>5223.2780348075539</c:v>
                </c:pt>
                <c:pt idx="6">
                  <c:v>5265.1174542024746</c:v>
                </c:pt>
                <c:pt idx="7">
                  <c:v>5311.350067190865</c:v>
                </c:pt>
                <c:pt idx="8">
                  <c:v>5359.723019907854</c:v>
                </c:pt>
                <c:pt idx="9">
                  <c:v>5409.2684169556733</c:v>
                </c:pt>
                <c:pt idx="10">
                  <c:v>5459.5343004165061</c:v>
                </c:pt>
                <c:pt idx="11">
                  <c:v>5509.6753070512832</c:v>
                </c:pt>
                <c:pt idx="12">
                  <c:v>5563.6407343534247</c:v>
                </c:pt>
                <c:pt idx="13">
                  <c:v>5615.6171904157063</c:v>
                </c:pt>
                <c:pt idx="14">
                  <c:v>5433.6487175759485</c:v>
                </c:pt>
                <c:pt idx="15">
                  <c:v>5486.128465529001</c:v>
                </c:pt>
                <c:pt idx="16">
                  <c:v>5536.7244921039755</c:v>
                </c:pt>
                <c:pt idx="17">
                  <c:v>5589.3750190180908</c:v>
                </c:pt>
                <c:pt idx="18">
                  <c:v>5645.78045441413</c:v>
                </c:pt>
                <c:pt idx="19">
                  <c:v>5706.0513866492538</c:v>
                </c:pt>
                <c:pt idx="20">
                  <c:v>5768.8908726357986</c:v>
                </c:pt>
              </c:numCache>
            </c:numRef>
          </c:val>
        </c:ser>
        <c:ser>
          <c:idx val="2"/>
          <c:order val="2"/>
          <c:tx>
            <c:strRef>
              <c:f>Wealth_SEN!$B$42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Wealth_SEN!$D$42:$X$42</c:f>
              <c:numCache>
                <c:formatCode>_(* #,##0_);_(* \(#,##0\);_(* "-"??_);_(@_)</c:formatCode>
                <c:ptCount val="21"/>
                <c:pt idx="0">
                  <c:v>8608.3698663931682</c:v>
                </c:pt>
                <c:pt idx="1">
                  <c:v>8297.0542840832513</c:v>
                </c:pt>
                <c:pt idx="2">
                  <c:v>8012.6828415603532</c:v>
                </c:pt>
                <c:pt idx="3">
                  <c:v>7737.8527523145922</c:v>
                </c:pt>
                <c:pt idx="4">
                  <c:v>7479.5676103640899</c:v>
                </c:pt>
                <c:pt idx="5">
                  <c:v>7230.0815941257897</c:v>
                </c:pt>
                <c:pt idx="6">
                  <c:v>7000.7457354520166</c:v>
                </c:pt>
                <c:pt idx="7">
                  <c:v>6786.3695524332725</c:v>
                </c:pt>
                <c:pt idx="8">
                  <c:v>6581.4551718611219</c:v>
                </c:pt>
                <c:pt idx="9">
                  <c:v>6383.6794616913585</c:v>
                </c:pt>
                <c:pt idx="10">
                  <c:v>6187.7849706424558</c:v>
                </c:pt>
                <c:pt idx="11">
                  <c:v>5988.3508747083679</c:v>
                </c:pt>
                <c:pt idx="12">
                  <c:v>5789.1815739338272</c:v>
                </c:pt>
                <c:pt idx="13">
                  <c:v>5589.1492265673542</c:v>
                </c:pt>
                <c:pt idx="14">
                  <c:v>5403.6054704234039</c:v>
                </c:pt>
                <c:pt idx="15">
                  <c:v>5225.9405629127841</c:v>
                </c:pt>
                <c:pt idx="16">
                  <c:v>5048.5781372598012</c:v>
                </c:pt>
                <c:pt idx="17">
                  <c:v>4885.7331475119308</c:v>
                </c:pt>
                <c:pt idx="18">
                  <c:v>4757.8029480942159</c:v>
                </c:pt>
                <c:pt idx="19">
                  <c:v>4613.58964661146</c:v>
                </c:pt>
                <c:pt idx="20">
                  <c:v>4465.8090600135602</c:v>
                </c:pt>
              </c:numCache>
            </c:numRef>
          </c:val>
        </c:ser>
        <c:overlap val="100"/>
        <c:axId val="76621312"/>
        <c:axId val="76622848"/>
      </c:barChart>
      <c:catAx>
        <c:axId val="766213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622848"/>
        <c:crosses val="autoZero"/>
        <c:auto val="1"/>
        <c:lblAlgn val="ctr"/>
        <c:lblOffset val="100"/>
      </c:catAx>
      <c:valAx>
        <c:axId val="766228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62131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Wealth_SEN!$B$67:$B$69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Wealth_SEN!$C$67:$C$69</c:f>
              <c:numCache>
                <c:formatCode>_(* #,##0_);_(* \(#,##0\);_(* "-"??_);_(@_)</c:formatCode>
                <c:ptCount val="3"/>
                <c:pt idx="0">
                  <c:v>14.851721301386419</c:v>
                </c:pt>
                <c:pt idx="1">
                  <c:v>39.64362057418758</c:v>
                </c:pt>
                <c:pt idx="2">
                  <c:v>45.504658124426001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Wealth_SEN!$B$72:$B$75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Wealth_SEN!$C$72:$C$75</c:f>
              <c:numCache>
                <c:formatCode>_(* #,##0_);_(* \(#,##0\);_(* "-"??_);_(@_)</c:formatCode>
                <c:ptCount val="4"/>
                <c:pt idx="0">
                  <c:v>7.8388834909733376</c:v>
                </c:pt>
                <c:pt idx="1">
                  <c:v>90.731367647463557</c:v>
                </c:pt>
                <c:pt idx="2">
                  <c:v>0</c:v>
                </c:pt>
                <c:pt idx="3">
                  <c:v>1.4297488615631007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113069185695.80984</v>
      </c>
      <c r="E7" s="13">
        <f t="shared" ref="E7:X7" si="0">+E8+E9+E10</f>
        <v>112797103134.19873</v>
      </c>
      <c r="F7" s="13">
        <f t="shared" si="0"/>
        <v>114402951394.5061</v>
      </c>
      <c r="G7" s="13">
        <f t="shared" si="0"/>
        <v>115973952013.11432</v>
      </c>
      <c r="H7" s="13">
        <f t="shared" si="0"/>
        <v>117646029587.39697</v>
      </c>
      <c r="I7" s="13">
        <f t="shared" si="0"/>
        <v>119273703429.16142</v>
      </c>
      <c r="J7" s="13">
        <f t="shared" si="0"/>
        <v>120989122826.61655</v>
      </c>
      <c r="K7" s="13">
        <f t="shared" si="0"/>
        <v>122734586854.8486</v>
      </c>
      <c r="L7" s="13">
        <f t="shared" si="0"/>
        <v>124769532913.38547</v>
      </c>
      <c r="M7" s="13">
        <f t="shared" si="0"/>
        <v>126995872504.49603</v>
      </c>
      <c r="N7" s="13">
        <f t="shared" si="0"/>
        <v>129293584164.8851</v>
      </c>
      <c r="O7" s="13">
        <f t="shared" si="0"/>
        <v>131683890270.2919</v>
      </c>
      <c r="P7" s="13">
        <f t="shared" si="0"/>
        <v>134177199008.01593</v>
      </c>
      <c r="Q7" s="13">
        <f t="shared" si="0"/>
        <v>136705577319.4841</v>
      </c>
      <c r="R7" s="13">
        <f t="shared" si="0"/>
        <v>137054080682.71587</v>
      </c>
      <c r="S7" s="13">
        <f t="shared" si="0"/>
        <v>139978178660.06885</v>
      </c>
      <c r="T7" s="13">
        <f t="shared" si="0"/>
        <v>143108775651.12445</v>
      </c>
      <c r="U7" s="13">
        <f t="shared" si="0"/>
        <v>146548825032.46103</v>
      </c>
      <c r="V7" s="13">
        <f t="shared" si="0"/>
        <v>150586806582.91272</v>
      </c>
      <c r="W7" s="13">
        <f t="shared" si="0"/>
        <v>154242908659.09418</v>
      </c>
      <c r="X7" s="13">
        <f t="shared" si="0"/>
        <v>158148735816.8801</v>
      </c>
    </row>
    <row r="8" spans="1:24" s="22" customFormat="1" ht="15.75">
      <c r="A8" s="19">
        <v>1</v>
      </c>
      <c r="B8" s="20" t="s">
        <v>5</v>
      </c>
      <c r="C8" s="20"/>
      <c r="D8" s="21">
        <v>13023839767.538734</v>
      </c>
      <c r="E8" s="21">
        <v>13418209845.921194</v>
      </c>
      <c r="F8" s="21">
        <v>13852575777.649799</v>
      </c>
      <c r="G8" s="21">
        <v>14214285631.911963</v>
      </c>
      <c r="H8" s="21">
        <v>14622189911.335211</v>
      </c>
      <c r="I8" s="21">
        <v>15049980024.664648</v>
      </c>
      <c r="J8" s="21">
        <v>15602531256.088503</v>
      </c>
      <c r="K8" s="21">
        <v>16121073651.585073</v>
      </c>
      <c r="L8" s="21">
        <v>16876605538.356375</v>
      </c>
      <c r="M8" s="21">
        <v>17732618360.867725</v>
      </c>
      <c r="N8" s="21">
        <v>18575774504.257984</v>
      </c>
      <c r="O8" s="21">
        <v>19476480948.662392</v>
      </c>
      <c r="P8" s="21">
        <v>20385658564.524986</v>
      </c>
      <c r="Q8" s="21">
        <v>21319385767.114891</v>
      </c>
      <c r="R8" s="21">
        <v>22381669547.171307</v>
      </c>
      <c r="S8" s="21">
        <v>23517549693.200413</v>
      </c>
      <c r="T8" s="21">
        <v>24875719252.616943</v>
      </c>
      <c r="U8" s="21">
        <v>26350509883.197449</v>
      </c>
      <c r="V8" s="21">
        <v>27958489376.788338</v>
      </c>
      <c r="W8" s="21">
        <v>29304407820.946213</v>
      </c>
      <c r="X8" s="21">
        <v>30893260692.699638</v>
      </c>
    </row>
    <row r="9" spans="1:24" s="22" customFormat="1" ht="15.75">
      <c r="A9" s="19">
        <v>2</v>
      </c>
      <c r="B9" s="20" t="s">
        <v>38</v>
      </c>
      <c r="C9" s="20"/>
      <c r="D9" s="21">
        <v>37707207129.784721</v>
      </c>
      <c r="E9" s="21">
        <v>37469866844.953323</v>
      </c>
      <c r="F9" s="21">
        <v>38957956313.282616</v>
      </c>
      <c r="G9" s="21">
        <v>40513942818.412155</v>
      </c>
      <c r="H9" s="21">
        <v>42116673485.401527</v>
      </c>
      <c r="I9" s="21">
        <v>43714266783.058769</v>
      </c>
      <c r="J9" s="21">
        <v>45237157315.181534</v>
      </c>
      <c r="K9" s="21">
        <v>46807308180.382599</v>
      </c>
      <c r="L9" s="21">
        <v>48427064503.215775</v>
      </c>
      <c r="M9" s="21">
        <v>50117602134.330574</v>
      </c>
      <c r="N9" s="21">
        <v>51897579644.025864</v>
      </c>
      <c r="O9" s="21">
        <v>53768045283.139641</v>
      </c>
      <c r="P9" s="21">
        <v>55765450426.726852</v>
      </c>
      <c r="Q9" s="21">
        <v>57829378739.744568</v>
      </c>
      <c r="R9" s="21">
        <v>57495154113.665863</v>
      </c>
      <c r="S9" s="21">
        <v>59644683953.412445</v>
      </c>
      <c r="T9" s="21">
        <v>61842715514.055443</v>
      </c>
      <c r="U9" s="21">
        <v>64136183545.101158</v>
      </c>
      <c r="V9" s="21">
        <v>66547508647.175255</v>
      </c>
      <c r="W9" s="21">
        <v>69082393821.225311</v>
      </c>
      <c r="X9" s="21">
        <v>71728819972.036163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62338138798.486397</v>
      </c>
      <c r="E10" s="21">
        <f t="shared" ref="E10:X10" si="1">+E13+E16+E19+E23</f>
        <v>61909026443.324219</v>
      </c>
      <c r="F10" s="21">
        <f t="shared" si="1"/>
        <v>61592419303.573677</v>
      </c>
      <c r="G10" s="21">
        <f t="shared" si="1"/>
        <v>61245723562.790192</v>
      </c>
      <c r="H10" s="21">
        <f t="shared" si="1"/>
        <v>60907166190.660225</v>
      </c>
      <c r="I10" s="21">
        <f t="shared" si="1"/>
        <v>60509456621.438004</v>
      </c>
      <c r="J10" s="21">
        <f t="shared" si="1"/>
        <v>60149434255.346512</v>
      </c>
      <c r="K10" s="21">
        <f t="shared" si="1"/>
        <v>59806205022.880936</v>
      </c>
      <c r="L10" s="21">
        <f t="shared" si="1"/>
        <v>59465862871.813324</v>
      </c>
      <c r="M10" s="21">
        <f t="shared" si="1"/>
        <v>59145652009.297729</v>
      </c>
      <c r="N10" s="21">
        <f t="shared" si="1"/>
        <v>58820230016.60125</v>
      </c>
      <c r="O10" s="21">
        <f t="shared" si="1"/>
        <v>58439364038.489876</v>
      </c>
      <c r="P10" s="21">
        <f t="shared" si="1"/>
        <v>58026090016.764107</v>
      </c>
      <c r="Q10" s="21">
        <f t="shared" si="1"/>
        <v>57556812812.624641</v>
      </c>
      <c r="R10" s="21">
        <f t="shared" si="1"/>
        <v>57177257021.878693</v>
      </c>
      <c r="S10" s="21">
        <f t="shared" si="1"/>
        <v>56815945013.455986</v>
      </c>
      <c r="T10" s="21">
        <f t="shared" si="1"/>
        <v>56390340884.452057</v>
      </c>
      <c r="U10" s="21">
        <f t="shared" si="1"/>
        <v>56062131604.162407</v>
      </c>
      <c r="V10" s="21">
        <f t="shared" si="1"/>
        <v>56080808558.949142</v>
      </c>
      <c r="W10" s="21">
        <f t="shared" si="1"/>
        <v>55856107016.922646</v>
      </c>
      <c r="X10" s="21">
        <f t="shared" si="1"/>
        <v>55526655152.144287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61427064267.28244</v>
      </c>
      <c r="E11" s="38">
        <f t="shared" ref="E11:X11" si="2">+E13+E16</f>
        <v>61005375671.869331</v>
      </c>
      <c r="F11" s="38">
        <f t="shared" si="2"/>
        <v>60698727962.374931</v>
      </c>
      <c r="G11" s="38">
        <f t="shared" si="2"/>
        <v>60359285792.188774</v>
      </c>
      <c r="H11" s="38">
        <f t="shared" si="2"/>
        <v>60027651826.929222</v>
      </c>
      <c r="I11" s="38">
        <f t="shared" si="2"/>
        <v>59636675504.227448</v>
      </c>
      <c r="J11" s="38">
        <f t="shared" si="2"/>
        <v>59282658018.178284</v>
      </c>
      <c r="K11" s="38">
        <f t="shared" si="2"/>
        <v>58946339129.962753</v>
      </c>
      <c r="L11" s="38">
        <f t="shared" si="2"/>
        <v>58612622976.722786</v>
      </c>
      <c r="M11" s="38">
        <f t="shared" si="2"/>
        <v>58300249250.282196</v>
      </c>
      <c r="N11" s="38">
        <f t="shared" si="2"/>
        <v>57983711147.88076</v>
      </c>
      <c r="O11" s="38">
        <f t="shared" si="2"/>
        <v>57611029043.179771</v>
      </c>
      <c r="P11" s="38">
        <f t="shared" si="2"/>
        <v>57204511383.796806</v>
      </c>
      <c r="Q11" s="38">
        <f t="shared" si="2"/>
        <v>56741774648.942261</v>
      </c>
      <c r="R11" s="38">
        <f t="shared" si="2"/>
        <v>56369092544.241272</v>
      </c>
      <c r="S11" s="38">
        <f t="shared" si="2"/>
        <v>56014109037.373924</v>
      </c>
      <c r="T11" s="38">
        <f t="shared" si="2"/>
        <v>55591052010.305443</v>
      </c>
      <c r="U11" s="38">
        <f t="shared" si="2"/>
        <v>55265857818.317116</v>
      </c>
      <c r="V11" s="38">
        <f t="shared" si="2"/>
        <v>55287347925.070221</v>
      </c>
      <c r="W11" s="38">
        <f t="shared" si="2"/>
        <v>55066783679.098457</v>
      </c>
      <c r="X11" s="38">
        <f t="shared" si="2"/>
        <v>54741589487.11013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911074531.2039603</v>
      </c>
      <c r="E12" s="38">
        <f t="shared" ref="E12:X12" si="3">+E23+E19</f>
        <v>903650771.45488465</v>
      </c>
      <c r="F12" s="38">
        <f t="shared" si="3"/>
        <v>893691341.1987431</v>
      </c>
      <c r="G12" s="38">
        <f t="shared" si="3"/>
        <v>886437770.60141909</v>
      </c>
      <c r="H12" s="38">
        <f t="shared" si="3"/>
        <v>879514363.73100126</v>
      </c>
      <c r="I12" s="38">
        <f t="shared" si="3"/>
        <v>872781117.2105583</v>
      </c>
      <c r="J12" s="38">
        <f t="shared" si="3"/>
        <v>866776237.16823041</v>
      </c>
      <c r="K12" s="38">
        <f t="shared" si="3"/>
        <v>859865892.91818357</v>
      </c>
      <c r="L12" s="38">
        <f t="shared" si="3"/>
        <v>853239895.09053612</v>
      </c>
      <c r="M12" s="38">
        <f t="shared" si="3"/>
        <v>845402759.0155369</v>
      </c>
      <c r="N12" s="38">
        <f t="shared" si="3"/>
        <v>836518868.72049201</v>
      </c>
      <c r="O12" s="38">
        <f t="shared" si="3"/>
        <v>828334995.3101027</v>
      </c>
      <c r="P12" s="38">
        <f t="shared" si="3"/>
        <v>821578632.96730042</v>
      </c>
      <c r="Q12" s="38">
        <f t="shared" si="3"/>
        <v>815038163.68238258</v>
      </c>
      <c r="R12" s="38">
        <f t="shared" si="3"/>
        <v>808164477.63741696</v>
      </c>
      <c r="S12" s="38">
        <f t="shared" si="3"/>
        <v>801835976.08205819</v>
      </c>
      <c r="T12" s="38">
        <f t="shared" si="3"/>
        <v>799288874.14661407</v>
      </c>
      <c r="U12" s="38">
        <f t="shared" si="3"/>
        <v>796273785.84529126</v>
      </c>
      <c r="V12" s="38">
        <f t="shared" si="3"/>
        <v>793460633.87891877</v>
      </c>
      <c r="W12" s="38">
        <f t="shared" si="3"/>
        <v>789323337.82418883</v>
      </c>
      <c r="X12" s="38">
        <f t="shared" si="3"/>
        <v>785065665.0341537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4616731299.6061411</v>
      </c>
      <c r="E13" s="13">
        <f t="shared" ref="E13:X13" si="4">+E14+E15</f>
        <v>4533443780.3889828</v>
      </c>
      <c r="F13" s="13">
        <f t="shared" si="4"/>
        <v>4565197147.0905247</v>
      </c>
      <c r="G13" s="13">
        <f t="shared" si="4"/>
        <v>4564156053.1003094</v>
      </c>
      <c r="H13" s="13">
        <f t="shared" si="4"/>
        <v>4570923164.0367041</v>
      </c>
      <c r="I13" s="13">
        <f t="shared" si="4"/>
        <v>4518347917.5308723</v>
      </c>
      <c r="J13" s="13">
        <f t="shared" si="4"/>
        <v>4502731507.6776543</v>
      </c>
      <c r="K13" s="13">
        <f t="shared" si="4"/>
        <v>4504813695.6580839</v>
      </c>
      <c r="L13" s="13">
        <f t="shared" si="4"/>
        <v>4509498618.614049</v>
      </c>
      <c r="M13" s="13">
        <f t="shared" si="4"/>
        <v>4535525968.3694115</v>
      </c>
      <c r="N13" s="13">
        <f t="shared" si="4"/>
        <v>4557388942.1639156</v>
      </c>
      <c r="O13" s="13">
        <f t="shared" si="4"/>
        <v>4586019026.8948135</v>
      </c>
      <c r="P13" s="13">
        <f t="shared" si="4"/>
        <v>4580813556.9437408</v>
      </c>
      <c r="Q13" s="13">
        <f t="shared" si="4"/>
        <v>4519389011.5210867</v>
      </c>
      <c r="R13" s="13">
        <f t="shared" si="4"/>
        <v>4548019096.2519846</v>
      </c>
      <c r="S13" s="13">
        <f t="shared" si="4"/>
        <v>4594347778.8165293</v>
      </c>
      <c r="T13" s="13">
        <f t="shared" si="4"/>
        <v>4496484943.7363682</v>
      </c>
      <c r="U13" s="13">
        <f t="shared" si="4"/>
        <v>4496484943.7363682</v>
      </c>
      <c r="V13" s="13">
        <f t="shared" si="4"/>
        <v>4843169242.4777918</v>
      </c>
      <c r="W13" s="13">
        <f t="shared" si="4"/>
        <v>4947799188.4943476</v>
      </c>
      <c r="X13" s="13">
        <f t="shared" si="4"/>
        <v>4947799188.4943476</v>
      </c>
    </row>
    <row r="14" spans="1:24" ht="15.75">
      <c r="A14" s="8" t="s">
        <v>43</v>
      </c>
      <c r="B14" s="2" t="s">
        <v>27</v>
      </c>
      <c r="C14" s="10"/>
      <c r="D14" s="11">
        <v>1626709359.7101355</v>
      </c>
      <c r="E14" s="11">
        <v>1566325908.2776952</v>
      </c>
      <c r="F14" s="11">
        <v>1598079274.9792371</v>
      </c>
      <c r="G14" s="11">
        <v>1597038180.9890225</v>
      </c>
      <c r="H14" s="11">
        <v>1603805291.9254167</v>
      </c>
      <c r="I14" s="11">
        <v>1551230045.4195852</v>
      </c>
      <c r="J14" s="11">
        <v>1561640985.3217299</v>
      </c>
      <c r="K14" s="11">
        <v>1563723173.3021591</v>
      </c>
      <c r="L14" s="11">
        <v>1568408096.2581241</v>
      </c>
      <c r="M14" s="11">
        <v>1594435446.0134864</v>
      </c>
      <c r="N14" s="11">
        <v>1616298419.8079906</v>
      </c>
      <c r="O14" s="11">
        <v>1644928504.5388889</v>
      </c>
      <c r="P14" s="11">
        <v>1639723034.5878165</v>
      </c>
      <c r="Q14" s="11">
        <v>1578298489.1651618</v>
      </c>
      <c r="R14" s="11">
        <v>1606928573.8960602</v>
      </c>
      <c r="S14" s="11">
        <v>1679284606.2159669</v>
      </c>
      <c r="T14" s="11">
        <v>1581421771.1358051</v>
      </c>
      <c r="U14" s="11">
        <v>1581421771.1358051</v>
      </c>
      <c r="V14" s="11">
        <v>1928106069.8772292</v>
      </c>
      <c r="W14" s="11">
        <v>2032736015.8937852</v>
      </c>
      <c r="X14" s="11">
        <v>2032736015.8937852</v>
      </c>
    </row>
    <row r="15" spans="1:24" ht="15.75">
      <c r="A15" s="8" t="s">
        <v>47</v>
      </c>
      <c r="B15" s="2" t="s">
        <v>6</v>
      </c>
      <c r="C15" s="10"/>
      <c r="D15" s="11">
        <v>2990021939.8960056</v>
      </c>
      <c r="E15" s="11">
        <v>2967117872.1112871</v>
      </c>
      <c r="F15" s="11">
        <v>2967117872.1112871</v>
      </c>
      <c r="G15" s="11">
        <v>2967117872.1112871</v>
      </c>
      <c r="H15" s="11">
        <v>2967117872.1112871</v>
      </c>
      <c r="I15" s="11">
        <v>2967117872.1112871</v>
      </c>
      <c r="J15" s="11">
        <v>2941090522.3559246</v>
      </c>
      <c r="K15" s="11">
        <v>2941090522.3559246</v>
      </c>
      <c r="L15" s="11">
        <v>2941090522.3559246</v>
      </c>
      <c r="M15" s="11">
        <v>2941090522.3559246</v>
      </c>
      <c r="N15" s="11">
        <v>2941090522.3559246</v>
      </c>
      <c r="O15" s="11">
        <v>2941090522.3559246</v>
      </c>
      <c r="P15" s="11">
        <v>2941090522.3559246</v>
      </c>
      <c r="Q15" s="11">
        <v>2941090522.3559246</v>
      </c>
      <c r="R15" s="11">
        <v>2941090522.3559246</v>
      </c>
      <c r="S15" s="11">
        <v>2915063172.6005626</v>
      </c>
      <c r="T15" s="11">
        <v>2915063172.6005626</v>
      </c>
      <c r="U15" s="11">
        <v>2915063172.6005626</v>
      </c>
      <c r="V15" s="11">
        <v>2915063172.6005626</v>
      </c>
      <c r="W15" s="11">
        <v>2915063172.6005626</v>
      </c>
      <c r="X15" s="11">
        <v>2915063172.6005626</v>
      </c>
    </row>
    <row r="16" spans="1:24" ht="15.75">
      <c r="A16" s="15" t="s">
        <v>44</v>
      </c>
      <c r="B16" s="10" t="s">
        <v>11</v>
      </c>
      <c r="C16" s="10"/>
      <c r="D16" s="13">
        <f>+D17+D18</f>
        <v>56810332967.6763</v>
      </c>
      <c r="E16" s="13">
        <f t="shared" ref="E16:X16" si="5">+E17+E18</f>
        <v>56471931891.480347</v>
      </c>
      <c r="F16" s="13">
        <f t="shared" si="5"/>
        <v>56133530815.284409</v>
      </c>
      <c r="G16" s="13">
        <f t="shared" si="5"/>
        <v>55795129739.088463</v>
      </c>
      <c r="H16" s="13">
        <f t="shared" si="5"/>
        <v>55456728662.892517</v>
      </c>
      <c r="I16" s="13">
        <f t="shared" si="5"/>
        <v>55118327586.696571</v>
      </c>
      <c r="J16" s="13">
        <f t="shared" si="5"/>
        <v>54779926510.500626</v>
      </c>
      <c r="K16" s="13">
        <f t="shared" si="5"/>
        <v>54441525434.304672</v>
      </c>
      <c r="L16" s="13">
        <f t="shared" si="5"/>
        <v>54103124358.108734</v>
      </c>
      <c r="M16" s="13">
        <f t="shared" si="5"/>
        <v>53764723281.912781</v>
      </c>
      <c r="N16" s="13">
        <f t="shared" si="5"/>
        <v>53426322205.716843</v>
      </c>
      <c r="O16" s="13">
        <f t="shared" si="5"/>
        <v>53025010016.284958</v>
      </c>
      <c r="P16" s="13">
        <f t="shared" si="5"/>
        <v>52623697826.853065</v>
      </c>
      <c r="Q16" s="13">
        <f t="shared" si="5"/>
        <v>52222385637.421173</v>
      </c>
      <c r="R16" s="13">
        <f t="shared" si="5"/>
        <v>51821073447.989288</v>
      </c>
      <c r="S16" s="13">
        <f t="shared" si="5"/>
        <v>51419761258.557396</v>
      </c>
      <c r="T16" s="13">
        <f t="shared" si="5"/>
        <v>51094567066.569077</v>
      </c>
      <c r="U16" s="13">
        <f t="shared" si="5"/>
        <v>50769372874.58075</v>
      </c>
      <c r="V16" s="13">
        <f t="shared" si="5"/>
        <v>50444178682.59243</v>
      </c>
      <c r="W16" s="13">
        <f t="shared" si="5"/>
        <v>50118984490.604111</v>
      </c>
      <c r="X16" s="13">
        <f t="shared" si="5"/>
        <v>49793790298.615784</v>
      </c>
    </row>
    <row r="17" spans="1:24">
      <c r="A17" s="8" t="s">
        <v>45</v>
      </c>
      <c r="B17" s="2" t="s">
        <v>7</v>
      </c>
      <c r="C17" s="2"/>
      <c r="D17" s="14">
        <v>18577455968.686493</v>
      </c>
      <c r="E17" s="14">
        <v>18469464115.135666</v>
      </c>
      <c r="F17" s="14">
        <v>18361472261.584843</v>
      </c>
      <c r="G17" s="14">
        <v>18253480408.034019</v>
      </c>
      <c r="H17" s="14">
        <v>18145488554.483192</v>
      </c>
      <c r="I17" s="14">
        <v>18037496700.932365</v>
      </c>
      <c r="J17" s="14">
        <v>17929504847.381542</v>
      </c>
      <c r="K17" s="14">
        <v>17821512993.830715</v>
      </c>
      <c r="L17" s="14">
        <v>17713521140.279888</v>
      </c>
      <c r="M17" s="14">
        <v>17605529286.729065</v>
      </c>
      <c r="N17" s="14">
        <v>17497537433.178242</v>
      </c>
      <c r="O17" s="14">
        <v>17368869187.783775</v>
      </c>
      <c r="P17" s="14">
        <v>17240200942.389305</v>
      </c>
      <c r="Q17" s="14">
        <v>17111532696.994837</v>
      </c>
      <c r="R17" s="14">
        <v>16982864451.60037</v>
      </c>
      <c r="S17" s="14">
        <v>16854196206.205902</v>
      </c>
      <c r="T17" s="14">
        <v>16743939111.204134</v>
      </c>
      <c r="U17" s="14">
        <v>16633682016.202366</v>
      </c>
      <c r="V17" s="14">
        <v>16523424921.2006</v>
      </c>
      <c r="W17" s="14">
        <v>16413167826.198832</v>
      </c>
      <c r="X17" s="14">
        <v>16302910731.197063</v>
      </c>
    </row>
    <row r="18" spans="1:24">
      <c r="A18" s="8" t="s">
        <v>46</v>
      </c>
      <c r="B18" s="2" t="s">
        <v>62</v>
      </c>
      <c r="C18" s="2"/>
      <c r="D18" s="14">
        <v>38232876998.989807</v>
      </c>
      <c r="E18" s="14">
        <v>38002467776.344681</v>
      </c>
      <c r="F18" s="14">
        <v>37772058553.699562</v>
      </c>
      <c r="G18" s="14">
        <v>37541649331.054443</v>
      </c>
      <c r="H18" s="14">
        <v>37311240108.409325</v>
      </c>
      <c r="I18" s="14">
        <v>37080830885.764206</v>
      </c>
      <c r="J18" s="14">
        <v>36850421663.11908</v>
      </c>
      <c r="K18" s="14">
        <v>36620012440.473961</v>
      </c>
      <c r="L18" s="14">
        <v>36389603217.828842</v>
      </c>
      <c r="M18" s="14">
        <v>36159193995.183716</v>
      </c>
      <c r="N18" s="14">
        <v>35928784772.538597</v>
      </c>
      <c r="O18" s="14">
        <v>35656140828.501183</v>
      </c>
      <c r="P18" s="14">
        <v>35383496884.46376</v>
      </c>
      <c r="Q18" s="14">
        <v>35110852940.426338</v>
      </c>
      <c r="R18" s="14">
        <v>34838208996.388916</v>
      </c>
      <c r="S18" s="14">
        <v>34565565052.351494</v>
      </c>
      <c r="T18" s="14">
        <v>34350627955.364941</v>
      </c>
      <c r="U18" s="14">
        <v>34135690858.378387</v>
      </c>
      <c r="V18" s="14">
        <v>33920753761.39183</v>
      </c>
      <c r="W18" s="14">
        <v>33705816664.405281</v>
      </c>
      <c r="X18" s="14">
        <v>33490879567.418724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911074531.2039603</v>
      </c>
      <c r="E23" s="13">
        <f t="shared" ref="E23:X23" si="7">+E24+E25+E26+E27+E28+E29+E30+E31+E32+E33</f>
        <v>903650771.45488465</v>
      </c>
      <c r="F23" s="13">
        <f t="shared" si="7"/>
        <v>893691341.1987431</v>
      </c>
      <c r="G23" s="13">
        <f t="shared" si="7"/>
        <v>886437770.60141909</v>
      </c>
      <c r="H23" s="13">
        <f t="shared" si="7"/>
        <v>879514363.73100126</v>
      </c>
      <c r="I23" s="13">
        <f t="shared" si="7"/>
        <v>872781117.2105583</v>
      </c>
      <c r="J23" s="13">
        <f t="shared" si="7"/>
        <v>866776237.16823041</v>
      </c>
      <c r="K23" s="13">
        <f t="shared" si="7"/>
        <v>859865892.91818357</v>
      </c>
      <c r="L23" s="13">
        <f t="shared" si="7"/>
        <v>853239895.09053612</v>
      </c>
      <c r="M23" s="13">
        <f t="shared" si="7"/>
        <v>845402759.0155369</v>
      </c>
      <c r="N23" s="13">
        <f t="shared" si="7"/>
        <v>836518868.72049201</v>
      </c>
      <c r="O23" s="13">
        <f t="shared" si="7"/>
        <v>828334995.3101027</v>
      </c>
      <c r="P23" s="13">
        <f t="shared" si="7"/>
        <v>821578632.96730042</v>
      </c>
      <c r="Q23" s="13">
        <f t="shared" si="7"/>
        <v>815038163.68238258</v>
      </c>
      <c r="R23" s="13">
        <f t="shared" si="7"/>
        <v>808164477.63741696</v>
      </c>
      <c r="S23" s="13">
        <f t="shared" si="7"/>
        <v>801835976.08205819</v>
      </c>
      <c r="T23" s="13">
        <f t="shared" si="7"/>
        <v>799288874.14661407</v>
      </c>
      <c r="U23" s="13">
        <f t="shared" si="7"/>
        <v>796273785.84529126</v>
      </c>
      <c r="V23" s="13">
        <f t="shared" si="7"/>
        <v>793460633.87891877</v>
      </c>
      <c r="W23" s="13">
        <f t="shared" si="7"/>
        <v>789323337.82418883</v>
      </c>
      <c r="X23" s="13">
        <f t="shared" si="7"/>
        <v>785065665.0341537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911074531.2039603</v>
      </c>
      <c r="E30" s="11">
        <v>903650771.45488465</v>
      </c>
      <c r="F30" s="11">
        <v>893691341.1987431</v>
      </c>
      <c r="G30" s="11">
        <v>886437770.60141909</v>
      </c>
      <c r="H30" s="11">
        <v>879514363.73100126</v>
      </c>
      <c r="I30" s="11">
        <v>872781117.2105583</v>
      </c>
      <c r="J30" s="11">
        <v>866776237.16823041</v>
      </c>
      <c r="K30" s="11">
        <v>859865892.91818357</v>
      </c>
      <c r="L30" s="11">
        <v>853239895.09053612</v>
      </c>
      <c r="M30" s="11">
        <v>845402759.0155369</v>
      </c>
      <c r="N30" s="11">
        <v>836518868.72049201</v>
      </c>
      <c r="O30" s="11">
        <v>828334995.3101027</v>
      </c>
      <c r="P30" s="11">
        <v>821578632.96730042</v>
      </c>
      <c r="Q30" s="11">
        <v>815038163.68238258</v>
      </c>
      <c r="R30" s="11">
        <v>808164477.63741696</v>
      </c>
      <c r="S30" s="11">
        <v>801835976.08205819</v>
      </c>
      <c r="T30" s="11">
        <v>799288874.14661407</v>
      </c>
      <c r="U30" s="11">
        <v>796273785.84529126</v>
      </c>
      <c r="V30" s="11">
        <v>793460633.87891877</v>
      </c>
      <c r="W30" s="11">
        <v>789323337.82418883</v>
      </c>
      <c r="X30" s="11">
        <v>785065665.0341537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5126937072.9625158</v>
      </c>
      <c r="E35" s="11">
        <v>5106604392.495245</v>
      </c>
      <c r="F35" s="11">
        <v>5219640311.0237532</v>
      </c>
      <c r="G35" s="11">
        <v>5103847418.8742552</v>
      </c>
      <c r="H35" s="11">
        <v>5250311642.5755739</v>
      </c>
      <c r="I35" s="11">
        <v>5498439268.6111212</v>
      </c>
      <c r="J35" s="11">
        <v>5785509147.0657053</v>
      </c>
      <c r="K35" s="11">
        <v>5966250378.3586931</v>
      </c>
      <c r="L35" s="11">
        <v>6318179952.4334164</v>
      </c>
      <c r="M35" s="11">
        <v>6720006276.6617813</v>
      </c>
      <c r="N35" s="11">
        <v>6934148623.0801439</v>
      </c>
      <c r="O35" s="11">
        <v>7251796177.4576769</v>
      </c>
      <c r="P35" s="11">
        <v>7299281203.3343859</v>
      </c>
      <c r="Q35" s="11">
        <v>7786204585.579464</v>
      </c>
      <c r="R35" s="11">
        <v>8244272242.3177547</v>
      </c>
      <c r="S35" s="11">
        <v>8707815258.6918411</v>
      </c>
      <c r="T35" s="11">
        <v>8922164248.9249954</v>
      </c>
      <c r="U35" s="11">
        <v>9362783999.4249516</v>
      </c>
      <c r="V35" s="11">
        <v>9666330123.0526066</v>
      </c>
      <c r="W35" s="11">
        <v>9878512793.68853</v>
      </c>
      <c r="X35" s="11">
        <v>10297784138.543909</v>
      </c>
    </row>
    <row r="36" spans="1:24" ht="15.75">
      <c r="A36" s="25">
        <v>5</v>
      </c>
      <c r="B36" s="9" t="s">
        <v>9</v>
      </c>
      <c r="C36" s="10"/>
      <c r="D36" s="11">
        <v>7241573.0000000019</v>
      </c>
      <c r="E36" s="11">
        <v>7461567</v>
      </c>
      <c r="F36" s="11">
        <v>7686866.0000000019</v>
      </c>
      <c r="G36" s="11">
        <v>7915080.0000000009</v>
      </c>
      <c r="H36" s="11">
        <v>8143139.9999999991</v>
      </c>
      <c r="I36" s="11">
        <v>8369125</v>
      </c>
      <c r="J36" s="11">
        <v>8591861.0000000019</v>
      </c>
      <c r="K36" s="11">
        <v>8812695</v>
      </c>
      <c r="L36" s="11">
        <v>9035367.0000000019</v>
      </c>
      <c r="M36" s="11">
        <v>9265134.9999999944</v>
      </c>
      <c r="N36" s="11">
        <v>9505862.0000000019</v>
      </c>
      <c r="O36" s="11">
        <v>9758840.9999999981</v>
      </c>
      <c r="P36" s="11">
        <v>10023194.000000002</v>
      </c>
      <c r="Q36" s="11">
        <v>10297956</v>
      </c>
      <c r="R36" s="11">
        <v>10581316</v>
      </c>
      <c r="S36" s="11">
        <v>10871907.999999996</v>
      </c>
      <c r="T36" s="11">
        <v>11169548.999999996</v>
      </c>
      <c r="U36" s="11">
        <v>11474661.000000002</v>
      </c>
      <c r="V36" s="11">
        <v>11787123.000000002</v>
      </c>
      <c r="W36" s="11">
        <v>12106864.999999998</v>
      </c>
      <c r="X36" s="11">
        <v>12433728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15613.898485289013</v>
      </c>
      <c r="E39" s="11">
        <f t="shared" si="8"/>
        <v>15117.079714515561</v>
      </c>
      <c r="F39" s="11">
        <f t="shared" si="8"/>
        <v>14882.912150999649</v>
      </c>
      <c r="G39" s="11">
        <f t="shared" si="8"/>
        <v>14652.277931886261</v>
      </c>
      <c r="H39" s="11">
        <f t="shared" si="8"/>
        <v>14447.25616744855</v>
      </c>
      <c r="I39" s="11">
        <f t="shared" si="8"/>
        <v>14251.633644994121</v>
      </c>
      <c r="J39" s="11">
        <f t="shared" si="8"/>
        <v>14081.829632324885</v>
      </c>
      <c r="K39" s="11">
        <f t="shared" si="8"/>
        <v>13927.020832429649</v>
      </c>
      <c r="L39" s="11">
        <f t="shared" si="8"/>
        <v>13809.016602578007</v>
      </c>
      <c r="M39" s="11">
        <f t="shared" si="8"/>
        <v>13706.856133720243</v>
      </c>
      <c r="N39" s="11">
        <f t="shared" si="8"/>
        <v>13601.458149180482</v>
      </c>
      <c r="O39" s="11">
        <f t="shared" si="8"/>
        <v>13493.804261212159</v>
      </c>
      <c r="P39" s="11">
        <f t="shared" si="8"/>
        <v>13386.670856417217</v>
      </c>
      <c r="Q39" s="11">
        <f t="shared" si="8"/>
        <v>13275.020530237662</v>
      </c>
      <c r="R39" s="11">
        <f t="shared" si="8"/>
        <v>12952.460798138518</v>
      </c>
      <c r="S39" s="11">
        <f t="shared" si="8"/>
        <v>12875.217363876598</v>
      </c>
      <c r="T39" s="11">
        <f t="shared" si="8"/>
        <v>12812.404122236672</v>
      </c>
      <c r="U39" s="11">
        <f t="shared" si="8"/>
        <v>12771.516738704613</v>
      </c>
      <c r="V39" s="11">
        <f t="shared" si="8"/>
        <v>12775.535351833751</v>
      </c>
      <c r="W39" s="11">
        <f t="shared" si="8"/>
        <v>12740.119647744828</v>
      </c>
      <c r="X39" s="11">
        <f t="shared" si="8"/>
        <v>12719.333720094255</v>
      </c>
    </row>
    <row r="40" spans="1:24" ht="15.75">
      <c r="B40" s="20" t="s">
        <v>5</v>
      </c>
      <c r="C40" s="7"/>
      <c r="D40" s="11">
        <f t="shared" ref="D40:X40" si="9">+D8/D36</f>
        <v>1798.4821484971194</v>
      </c>
      <c r="E40" s="11">
        <f t="shared" si="9"/>
        <v>1798.3099054020681</v>
      </c>
      <c r="F40" s="11">
        <f t="shared" si="9"/>
        <v>1802.1096995381208</v>
      </c>
      <c r="G40" s="11">
        <f t="shared" si="9"/>
        <v>1795.848637273655</v>
      </c>
      <c r="H40" s="11">
        <f t="shared" si="9"/>
        <v>1795.6451579286629</v>
      </c>
      <c r="I40" s="11">
        <f t="shared" si="9"/>
        <v>1798.2740160607768</v>
      </c>
      <c r="J40" s="11">
        <f t="shared" si="9"/>
        <v>1815.9664426703946</v>
      </c>
      <c r="K40" s="11">
        <f t="shared" si="9"/>
        <v>1829.3012128055123</v>
      </c>
      <c r="L40" s="11">
        <f t="shared" si="9"/>
        <v>1867.838410809032</v>
      </c>
      <c r="M40" s="11">
        <f t="shared" si="9"/>
        <v>1913.9082550732112</v>
      </c>
      <c r="N40" s="11">
        <f t="shared" si="9"/>
        <v>1954.1388781215192</v>
      </c>
      <c r="O40" s="11">
        <f t="shared" si="9"/>
        <v>1995.7780794525083</v>
      </c>
      <c r="P40" s="11">
        <f t="shared" si="9"/>
        <v>2033.8485481299656</v>
      </c>
      <c r="Q40" s="11">
        <f t="shared" si="9"/>
        <v>2070.2541132546003</v>
      </c>
      <c r="R40" s="11">
        <f t="shared" si="9"/>
        <v>2115.2066101391647</v>
      </c>
      <c r="S40" s="11">
        <f t="shared" si="9"/>
        <v>2163.1483354348125</v>
      </c>
      <c r="T40" s="11">
        <f t="shared" si="9"/>
        <v>2227.1014928728951</v>
      </c>
      <c r="U40" s="11">
        <f t="shared" si="9"/>
        <v>2296.4085721745892</v>
      </c>
      <c r="V40" s="11">
        <f t="shared" si="9"/>
        <v>2371.9519493254065</v>
      </c>
      <c r="W40" s="11">
        <f t="shared" si="9"/>
        <v>2420.4786144841146</v>
      </c>
      <c r="X40" s="11">
        <f t="shared" si="9"/>
        <v>2484.633787444895</v>
      </c>
    </row>
    <row r="41" spans="1:24" ht="15.75">
      <c r="B41" s="20" t="s">
        <v>38</v>
      </c>
      <c r="C41" s="7"/>
      <c r="D41" s="37">
        <f>+D9/D36</f>
        <v>5207.0464703987254</v>
      </c>
      <c r="E41" s="37">
        <f t="shared" ref="E41:X41" si="10">+E9/E36</f>
        <v>5021.7155250302412</v>
      </c>
      <c r="F41" s="37">
        <f t="shared" si="10"/>
        <v>5068.119609901175</v>
      </c>
      <c r="G41" s="37">
        <f t="shared" si="10"/>
        <v>5118.5765422980121</v>
      </c>
      <c r="H41" s="37">
        <f t="shared" si="10"/>
        <v>5172.0433991557966</v>
      </c>
      <c r="I41" s="37">
        <f t="shared" si="10"/>
        <v>5223.2780348075539</v>
      </c>
      <c r="J41" s="37">
        <f t="shared" si="10"/>
        <v>5265.1174542024746</v>
      </c>
      <c r="K41" s="37">
        <f t="shared" si="10"/>
        <v>5311.350067190865</v>
      </c>
      <c r="L41" s="37">
        <f t="shared" si="10"/>
        <v>5359.723019907854</v>
      </c>
      <c r="M41" s="37">
        <f t="shared" si="10"/>
        <v>5409.2684169556733</v>
      </c>
      <c r="N41" s="37">
        <f t="shared" si="10"/>
        <v>5459.5343004165061</v>
      </c>
      <c r="O41" s="37">
        <f t="shared" si="10"/>
        <v>5509.6753070512832</v>
      </c>
      <c r="P41" s="37">
        <f t="shared" si="10"/>
        <v>5563.6407343534247</v>
      </c>
      <c r="Q41" s="37">
        <f t="shared" si="10"/>
        <v>5615.6171904157063</v>
      </c>
      <c r="R41" s="37">
        <f t="shared" si="10"/>
        <v>5433.6487175759485</v>
      </c>
      <c r="S41" s="37">
        <f t="shared" si="10"/>
        <v>5486.128465529001</v>
      </c>
      <c r="T41" s="37">
        <f t="shared" si="10"/>
        <v>5536.7244921039755</v>
      </c>
      <c r="U41" s="37">
        <f t="shared" si="10"/>
        <v>5589.3750190180908</v>
      </c>
      <c r="V41" s="37">
        <f t="shared" si="10"/>
        <v>5645.78045441413</v>
      </c>
      <c r="W41" s="37">
        <f t="shared" si="10"/>
        <v>5706.0513866492538</v>
      </c>
      <c r="X41" s="37">
        <f t="shared" si="10"/>
        <v>5768.8908726357986</v>
      </c>
    </row>
    <row r="42" spans="1:24" ht="15.75">
      <c r="B42" s="20" t="s">
        <v>10</v>
      </c>
      <c r="C42" s="9"/>
      <c r="D42" s="11">
        <f t="shared" ref="D42:X42" si="11">+D10/D36</f>
        <v>8608.3698663931682</v>
      </c>
      <c r="E42" s="11">
        <f t="shared" si="11"/>
        <v>8297.0542840832513</v>
      </c>
      <c r="F42" s="11">
        <f t="shared" si="11"/>
        <v>8012.6828415603532</v>
      </c>
      <c r="G42" s="11">
        <f t="shared" si="11"/>
        <v>7737.8527523145922</v>
      </c>
      <c r="H42" s="11">
        <f t="shared" si="11"/>
        <v>7479.5676103640899</v>
      </c>
      <c r="I42" s="11">
        <f t="shared" si="11"/>
        <v>7230.0815941257897</v>
      </c>
      <c r="J42" s="11">
        <f t="shared" si="11"/>
        <v>7000.7457354520166</v>
      </c>
      <c r="K42" s="11">
        <f t="shared" si="11"/>
        <v>6786.3695524332725</v>
      </c>
      <c r="L42" s="11">
        <f t="shared" si="11"/>
        <v>6581.4551718611219</v>
      </c>
      <c r="M42" s="11">
        <f t="shared" si="11"/>
        <v>6383.6794616913585</v>
      </c>
      <c r="N42" s="11">
        <f t="shared" si="11"/>
        <v>6187.7849706424558</v>
      </c>
      <c r="O42" s="11">
        <f t="shared" si="11"/>
        <v>5988.3508747083679</v>
      </c>
      <c r="P42" s="11">
        <f t="shared" si="11"/>
        <v>5789.1815739338272</v>
      </c>
      <c r="Q42" s="11">
        <f t="shared" si="11"/>
        <v>5589.1492265673542</v>
      </c>
      <c r="R42" s="11">
        <f t="shared" si="11"/>
        <v>5403.6054704234039</v>
      </c>
      <c r="S42" s="11">
        <f t="shared" si="11"/>
        <v>5225.9405629127841</v>
      </c>
      <c r="T42" s="11">
        <f t="shared" si="11"/>
        <v>5048.5781372598012</v>
      </c>
      <c r="U42" s="11">
        <f t="shared" si="11"/>
        <v>4885.7331475119308</v>
      </c>
      <c r="V42" s="11">
        <f t="shared" si="11"/>
        <v>4757.8029480942159</v>
      </c>
      <c r="W42" s="11">
        <f t="shared" si="11"/>
        <v>4613.58964661146</v>
      </c>
      <c r="X42" s="11">
        <f t="shared" si="11"/>
        <v>4465.8090600135602</v>
      </c>
    </row>
    <row r="43" spans="1:24" ht="15.75">
      <c r="B43" s="26" t="s">
        <v>32</v>
      </c>
      <c r="C43" s="9"/>
      <c r="D43" s="11">
        <f t="shared" ref="D43:X43" si="12">+D11/D36</f>
        <v>8482.5581772471851</v>
      </c>
      <c r="E43" s="11">
        <f t="shared" si="12"/>
        <v>8175.9469119381129</v>
      </c>
      <c r="F43" s="11">
        <f t="shared" si="12"/>
        <v>7896.4207210552277</v>
      </c>
      <c r="G43" s="11">
        <f t="shared" si="12"/>
        <v>7625.859219640075</v>
      </c>
      <c r="H43" s="11">
        <f t="shared" si="12"/>
        <v>7371.5608262819051</v>
      </c>
      <c r="I43" s="11">
        <f t="shared" si="12"/>
        <v>7125.7957676850865</v>
      </c>
      <c r="J43" s="11">
        <f t="shared" si="12"/>
        <v>6899.8623253074356</v>
      </c>
      <c r="K43" s="11">
        <f t="shared" si="12"/>
        <v>6688.798276799861</v>
      </c>
      <c r="L43" s="11">
        <f t="shared" si="12"/>
        <v>6487.021830626556</v>
      </c>
      <c r="M43" s="11">
        <f t="shared" si="12"/>
        <v>6292.4338663475737</v>
      </c>
      <c r="N43" s="11">
        <f t="shared" si="12"/>
        <v>6099.7846537095475</v>
      </c>
      <c r="O43" s="11">
        <f t="shared" si="12"/>
        <v>5903.4704062890032</v>
      </c>
      <c r="P43" s="11">
        <f t="shared" si="12"/>
        <v>5707.2138266301936</v>
      </c>
      <c r="Q43" s="11">
        <f t="shared" si="12"/>
        <v>5510.0036015829028</v>
      </c>
      <c r="R43" s="11">
        <f t="shared" si="12"/>
        <v>5327.2289140822631</v>
      </c>
      <c r="S43" s="11">
        <f t="shared" si="12"/>
        <v>5152.1875495427248</v>
      </c>
      <c r="T43" s="11">
        <f t="shared" si="12"/>
        <v>4977.0185000581014</v>
      </c>
      <c r="U43" s="11">
        <f t="shared" si="12"/>
        <v>4816.3390463837759</v>
      </c>
      <c r="V43" s="11">
        <f t="shared" si="12"/>
        <v>4690.4870616069938</v>
      </c>
      <c r="W43" s="11">
        <f t="shared" si="12"/>
        <v>4548.3933024030966</v>
      </c>
      <c r="X43" s="11">
        <f t="shared" si="12"/>
        <v>4402.669053650694</v>
      </c>
    </row>
    <row r="44" spans="1:24" ht="15.75">
      <c r="B44" s="26" t="s">
        <v>33</v>
      </c>
      <c r="C44" s="9"/>
      <c r="D44" s="11">
        <f t="shared" ref="D44:X44" si="13">+D12/D36</f>
        <v>125.81168914598528</v>
      </c>
      <c r="E44" s="11">
        <f t="shared" si="13"/>
        <v>121.1073721451385</v>
      </c>
      <c r="F44" s="11">
        <f t="shared" si="13"/>
        <v>116.26212050512432</v>
      </c>
      <c r="G44" s="11">
        <f t="shared" si="13"/>
        <v>111.99353267451737</v>
      </c>
      <c r="H44" s="11">
        <f t="shared" si="13"/>
        <v>108.00678408218468</v>
      </c>
      <c r="I44" s="11">
        <f t="shared" si="13"/>
        <v>104.28582644070417</v>
      </c>
      <c r="J44" s="11">
        <f t="shared" si="13"/>
        <v>100.88341014458105</v>
      </c>
      <c r="K44" s="11">
        <f t="shared" si="13"/>
        <v>97.571275633411076</v>
      </c>
      <c r="L44" s="11">
        <f t="shared" si="13"/>
        <v>94.433341234565901</v>
      </c>
      <c r="M44" s="11">
        <f t="shared" si="13"/>
        <v>91.245595343784785</v>
      </c>
      <c r="N44" s="11">
        <f t="shared" si="13"/>
        <v>88.000316932908547</v>
      </c>
      <c r="O44" s="11">
        <f t="shared" si="13"/>
        <v>84.880468419364846</v>
      </c>
      <c r="P44" s="11">
        <f t="shared" si="13"/>
        <v>81.967747303633971</v>
      </c>
      <c r="Q44" s="11">
        <f t="shared" si="13"/>
        <v>79.14562498445153</v>
      </c>
      <c r="R44" s="11">
        <f t="shared" si="13"/>
        <v>76.376556341141026</v>
      </c>
      <c r="S44" s="11">
        <f t="shared" si="13"/>
        <v>73.753013370059648</v>
      </c>
      <c r="T44" s="11">
        <f t="shared" si="13"/>
        <v>71.559637201700298</v>
      </c>
      <c r="U44" s="11">
        <f t="shared" si="13"/>
        <v>69.39410112815456</v>
      </c>
      <c r="V44" s="11">
        <f t="shared" si="13"/>
        <v>67.315886487221576</v>
      </c>
      <c r="W44" s="11">
        <f t="shared" si="13"/>
        <v>65.196344208363513</v>
      </c>
      <c r="X44" s="11">
        <f t="shared" si="13"/>
        <v>63.140006362866686</v>
      </c>
    </row>
    <row r="45" spans="1:24" ht="15.75">
      <c r="B45" s="10" t="s">
        <v>31</v>
      </c>
      <c r="C45" s="9"/>
      <c r="D45" s="11">
        <f t="shared" ref="D45:X45" si="14">+D13/D36</f>
        <v>637.53155558966819</v>
      </c>
      <c r="E45" s="11">
        <f t="shared" si="14"/>
        <v>607.57261583109596</v>
      </c>
      <c r="F45" s="11">
        <f t="shared" si="14"/>
        <v>593.89576286233216</v>
      </c>
      <c r="G45" s="11">
        <f t="shared" si="14"/>
        <v>576.64054603368618</v>
      </c>
      <c r="H45" s="11">
        <f t="shared" si="14"/>
        <v>561.32194264579812</v>
      </c>
      <c r="I45" s="11">
        <f t="shared" si="14"/>
        <v>539.88295282133708</v>
      </c>
      <c r="J45" s="11">
        <f t="shared" si="14"/>
        <v>524.06940797548441</v>
      </c>
      <c r="K45" s="11">
        <f t="shared" si="14"/>
        <v>511.17322177359864</v>
      </c>
      <c r="L45" s="11">
        <f t="shared" si="14"/>
        <v>499.09412850790102</v>
      </c>
      <c r="M45" s="11">
        <f t="shared" si="14"/>
        <v>489.52616107260326</v>
      </c>
      <c r="N45" s="11">
        <f t="shared" si="14"/>
        <v>479.42931868397784</v>
      </c>
      <c r="O45" s="11">
        <f t="shared" si="14"/>
        <v>469.93480341516113</v>
      </c>
      <c r="P45" s="11">
        <f t="shared" si="14"/>
        <v>457.02134039745613</v>
      </c>
      <c r="Q45" s="11">
        <f t="shared" si="14"/>
        <v>438.86272300261203</v>
      </c>
      <c r="R45" s="11">
        <f t="shared" si="14"/>
        <v>429.81601685952717</v>
      </c>
      <c r="S45" s="11">
        <f t="shared" si="14"/>
        <v>422.58891252727034</v>
      </c>
      <c r="T45" s="11">
        <f t="shared" si="14"/>
        <v>402.56638327441595</v>
      </c>
      <c r="U45" s="11">
        <f t="shared" si="14"/>
        <v>391.86211633932953</v>
      </c>
      <c r="V45" s="11">
        <f t="shared" si="14"/>
        <v>410.88645995106617</v>
      </c>
      <c r="W45" s="11">
        <f t="shared" si="14"/>
        <v>408.67715866116856</v>
      </c>
      <c r="X45" s="11">
        <f t="shared" si="14"/>
        <v>397.93368396786127</v>
      </c>
    </row>
    <row r="46" spans="1:24" ht="15.75">
      <c r="B46" s="10" t="s">
        <v>11</v>
      </c>
      <c r="C46" s="9"/>
      <c r="D46" s="11">
        <f t="shared" ref="D46:X46" si="15">+D16/D36</f>
        <v>7845.0266216575164</v>
      </c>
      <c r="E46" s="11">
        <f t="shared" si="15"/>
        <v>7568.3742961070175</v>
      </c>
      <c r="F46" s="11">
        <f t="shared" si="15"/>
        <v>7302.5249581928965</v>
      </c>
      <c r="G46" s="11">
        <f t="shared" si="15"/>
        <v>7049.2186736063886</v>
      </c>
      <c r="H46" s="11">
        <f t="shared" si="15"/>
        <v>6810.238883636106</v>
      </c>
      <c r="I46" s="11">
        <f t="shared" si="15"/>
        <v>6585.9128148637492</v>
      </c>
      <c r="J46" s="11">
        <f t="shared" si="15"/>
        <v>6375.7929173319508</v>
      </c>
      <c r="K46" s="11">
        <f t="shared" si="15"/>
        <v>6177.625055026263</v>
      </c>
      <c r="L46" s="11">
        <f t="shared" si="15"/>
        <v>5987.9277021186545</v>
      </c>
      <c r="M46" s="11">
        <f t="shared" si="15"/>
        <v>5802.9077052749708</v>
      </c>
      <c r="N46" s="11">
        <f t="shared" si="15"/>
        <v>5620.3553350255697</v>
      </c>
      <c r="O46" s="11">
        <f t="shared" si="15"/>
        <v>5433.5356028738424</v>
      </c>
      <c r="P46" s="11">
        <f t="shared" si="15"/>
        <v>5250.1924862327378</v>
      </c>
      <c r="Q46" s="11">
        <f t="shared" si="15"/>
        <v>5071.1408785802905</v>
      </c>
      <c r="R46" s="11">
        <f t="shared" si="15"/>
        <v>4897.4128972227354</v>
      </c>
      <c r="S46" s="11">
        <f t="shared" si="15"/>
        <v>4729.5986370154542</v>
      </c>
      <c r="T46" s="11">
        <f t="shared" si="15"/>
        <v>4574.4521167836847</v>
      </c>
      <c r="U46" s="11">
        <f t="shared" si="15"/>
        <v>4424.4769300444468</v>
      </c>
      <c r="V46" s="11">
        <f t="shared" si="15"/>
        <v>4279.6006016559277</v>
      </c>
      <c r="W46" s="11">
        <f t="shared" si="15"/>
        <v>4139.7161437419281</v>
      </c>
      <c r="X46" s="11">
        <f t="shared" si="15"/>
        <v>4004.7353696828322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125.81168914598528</v>
      </c>
      <c r="E48" s="11">
        <f t="shared" si="17"/>
        <v>121.1073721451385</v>
      </c>
      <c r="F48" s="11">
        <f t="shared" si="17"/>
        <v>116.26212050512432</v>
      </c>
      <c r="G48" s="11">
        <f t="shared" si="17"/>
        <v>111.99353267451737</v>
      </c>
      <c r="H48" s="11">
        <f t="shared" si="17"/>
        <v>108.00678408218468</v>
      </c>
      <c r="I48" s="11">
        <f t="shared" si="17"/>
        <v>104.28582644070417</v>
      </c>
      <c r="J48" s="11">
        <f t="shared" si="17"/>
        <v>100.88341014458105</v>
      </c>
      <c r="K48" s="11">
        <f t="shared" si="17"/>
        <v>97.571275633411076</v>
      </c>
      <c r="L48" s="11">
        <f t="shared" si="17"/>
        <v>94.433341234565901</v>
      </c>
      <c r="M48" s="11">
        <f t="shared" si="17"/>
        <v>91.245595343784785</v>
      </c>
      <c r="N48" s="11">
        <f t="shared" si="17"/>
        <v>88.000316932908547</v>
      </c>
      <c r="O48" s="11">
        <f t="shared" si="17"/>
        <v>84.880468419364846</v>
      </c>
      <c r="P48" s="11">
        <f t="shared" si="17"/>
        <v>81.967747303633971</v>
      </c>
      <c r="Q48" s="11">
        <f t="shared" si="17"/>
        <v>79.14562498445153</v>
      </c>
      <c r="R48" s="11">
        <f t="shared" si="17"/>
        <v>76.376556341141026</v>
      </c>
      <c r="S48" s="11">
        <f t="shared" si="17"/>
        <v>73.753013370059648</v>
      </c>
      <c r="T48" s="11">
        <f t="shared" si="17"/>
        <v>71.559637201700298</v>
      </c>
      <c r="U48" s="11">
        <f t="shared" si="17"/>
        <v>69.39410112815456</v>
      </c>
      <c r="V48" s="11">
        <f t="shared" si="17"/>
        <v>67.315886487221576</v>
      </c>
      <c r="W48" s="11">
        <f t="shared" si="17"/>
        <v>65.196344208363513</v>
      </c>
      <c r="X48" s="11">
        <f t="shared" si="17"/>
        <v>63.140006362866686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707.98665883262026</v>
      </c>
      <c r="E50" s="11">
        <f t="shared" ref="E50:X50" si="18">+E35/E36</f>
        <v>684.38766180016137</v>
      </c>
      <c r="F50" s="11">
        <f t="shared" si="18"/>
        <v>679.03360238408629</v>
      </c>
      <c r="G50" s="11">
        <f t="shared" si="18"/>
        <v>644.82575272445183</v>
      </c>
      <c r="H50" s="11">
        <f t="shared" si="18"/>
        <v>644.75271732717044</v>
      </c>
      <c r="I50" s="11">
        <f t="shared" si="18"/>
        <v>656.9909361625165</v>
      </c>
      <c r="J50" s="11">
        <f t="shared" si="18"/>
        <v>673.37089683663453</v>
      </c>
      <c r="K50" s="11">
        <f t="shared" si="18"/>
        <v>677.00633896426609</v>
      </c>
      <c r="L50" s="11">
        <f t="shared" si="18"/>
        <v>699.27208849772398</v>
      </c>
      <c r="M50" s="11">
        <f t="shared" si="18"/>
        <v>725.30041674101733</v>
      </c>
      <c r="N50" s="11">
        <f t="shared" si="18"/>
        <v>729.46026600008952</v>
      </c>
      <c r="O50" s="11">
        <f t="shared" si="18"/>
        <v>743.1001465704461</v>
      </c>
      <c r="P50" s="11">
        <f t="shared" si="18"/>
        <v>728.23904269780519</v>
      </c>
      <c r="Q50" s="11">
        <f t="shared" si="18"/>
        <v>756.09223670983488</v>
      </c>
      <c r="R50" s="11">
        <f t="shared" si="18"/>
        <v>779.13486775347747</v>
      </c>
      <c r="S50" s="11">
        <f t="shared" si="18"/>
        <v>800.94637102262493</v>
      </c>
      <c r="T50" s="11">
        <f t="shared" si="18"/>
        <v>798.793599358846</v>
      </c>
      <c r="U50" s="11">
        <f t="shared" si="18"/>
        <v>815.95299411677172</v>
      </c>
      <c r="V50" s="11">
        <f t="shared" si="18"/>
        <v>820.07544360507688</v>
      </c>
      <c r="W50" s="11">
        <f t="shared" si="18"/>
        <v>815.94308631413094</v>
      </c>
      <c r="X50" s="11">
        <f t="shared" si="18"/>
        <v>828.21372146341866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-3.1819008637819834</v>
      </c>
      <c r="F53" s="32">
        <f>IFERROR(((F39/$D39)-1)*100,0)</f>
        <v>-4.6816388295215283</v>
      </c>
      <c r="G53" s="32">
        <f>IFERROR(((G39/$D39)-1)*100,0)</f>
        <v>-6.1587473129069199</v>
      </c>
      <c r="H53" s="32">
        <f t="shared" ref="H53:X53" si="19">IFERROR(((H39/$D39)-1)*100,0)</f>
        <v>-7.4718195391089708</v>
      </c>
      <c r="I53" s="32">
        <f t="shared" si="19"/>
        <v>-8.7246938461805748</v>
      </c>
      <c r="J53" s="32">
        <f t="shared" si="19"/>
        <v>-9.8122122057319743</v>
      </c>
      <c r="K53" s="32">
        <f t="shared" si="19"/>
        <v>-10.803692969111422</v>
      </c>
      <c r="L53" s="32">
        <f t="shared" si="19"/>
        <v>-11.559457008200201</v>
      </c>
      <c r="M53" s="32">
        <f t="shared" si="19"/>
        <v>-12.213748881264564</v>
      </c>
      <c r="N53" s="32">
        <f t="shared" si="19"/>
        <v>-12.888775586728695</v>
      </c>
      <c r="O53" s="32">
        <f t="shared" si="19"/>
        <v>-13.578250339428999</v>
      </c>
      <c r="P53" s="32">
        <f t="shared" si="19"/>
        <v>-14.264391631406015</v>
      </c>
      <c r="Q53" s="32">
        <f t="shared" si="19"/>
        <v>-14.979461774104518</v>
      </c>
      <c r="R53" s="32">
        <f t="shared" si="19"/>
        <v>-17.045311839692246</v>
      </c>
      <c r="S53" s="32">
        <f t="shared" si="19"/>
        <v>-17.540021308533071</v>
      </c>
      <c r="T53" s="32">
        <f t="shared" si="19"/>
        <v>-17.942311881250106</v>
      </c>
      <c r="U53" s="32">
        <f t="shared" si="19"/>
        <v>-18.204177190356496</v>
      </c>
      <c r="V53" s="32">
        <f t="shared" si="19"/>
        <v>-18.17843977997866</v>
      </c>
      <c r="W53" s="32">
        <f t="shared" si="19"/>
        <v>-18.40526144224507</v>
      </c>
      <c r="X53" s="32">
        <f t="shared" si="19"/>
        <v>-18.538385963774118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-9.5771367647601302E-3</v>
      </c>
      <c r="F54" s="32">
        <f t="shared" ref="F54:I54" si="21">IFERROR(((F40/$D40)-1)*100,0)</f>
        <v>0.20170069767069254</v>
      </c>
      <c r="G54" s="32">
        <f t="shared" si="21"/>
        <v>-0.14642965601104896</v>
      </c>
      <c r="H54" s="32">
        <f t="shared" si="21"/>
        <v>-0.15774360456272118</v>
      </c>
      <c r="I54" s="32">
        <f t="shared" si="21"/>
        <v>-1.1572671795301304E-2</v>
      </c>
      <c r="J54" s="32">
        <f t="shared" ref="J54:X54" si="22">IFERROR(((J40/$D40)-1)*100,0)</f>
        <v>0.97216945900107099</v>
      </c>
      <c r="K54" s="32">
        <f t="shared" si="22"/>
        <v>1.7136152468428145</v>
      </c>
      <c r="L54" s="32">
        <f t="shared" si="22"/>
        <v>3.8563775776072839</v>
      </c>
      <c r="M54" s="32">
        <f t="shared" si="22"/>
        <v>6.4179734379096409</v>
      </c>
      <c r="N54" s="32">
        <f t="shared" si="22"/>
        <v>8.6548943371204778</v>
      </c>
      <c r="O54" s="32">
        <f t="shared" si="22"/>
        <v>10.970135629105737</v>
      </c>
      <c r="P54" s="32">
        <f t="shared" si="22"/>
        <v>13.086946669419408</v>
      </c>
      <c r="Q54" s="32">
        <f t="shared" si="22"/>
        <v>15.111185005899785</v>
      </c>
      <c r="R54" s="32">
        <f t="shared" si="22"/>
        <v>17.610653622929327</v>
      </c>
      <c r="S54" s="32">
        <f t="shared" si="22"/>
        <v>20.276330640391514</v>
      </c>
      <c r="T54" s="32">
        <f t="shared" si="22"/>
        <v>23.832282390678515</v>
      </c>
      <c r="U54" s="32">
        <f t="shared" si="22"/>
        <v>27.685925272794965</v>
      </c>
      <c r="V54" s="32">
        <f t="shared" si="22"/>
        <v>31.886321546616436</v>
      </c>
      <c r="W54" s="32">
        <f t="shared" si="22"/>
        <v>34.58452264909937</v>
      </c>
      <c r="X54" s="39">
        <f t="shared" si="22"/>
        <v>38.151706955843309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-3.5592335582573131</v>
      </c>
      <c r="F55" s="32">
        <f t="shared" ref="F55:I55" si="23">IFERROR(((F41/$D41)-1)*100,0)</f>
        <v>-2.6680549383864438</v>
      </c>
      <c r="G55" s="32">
        <f t="shared" si="23"/>
        <v>-1.6990424149976646</v>
      </c>
      <c r="H55" s="32">
        <f t="shared" si="23"/>
        <v>-0.67222505967473589</v>
      </c>
      <c r="I55" s="32">
        <f t="shared" si="23"/>
        <v>0.31172305646016696</v>
      </c>
      <c r="J55" s="32">
        <f t="shared" ref="J55:X55" si="24">IFERROR(((J41/$D41)-1)*100,0)</f>
        <v>1.1152384395621162</v>
      </c>
      <c r="K55" s="32">
        <f t="shared" si="24"/>
        <v>2.0031239856431071</v>
      </c>
      <c r="L55" s="32">
        <f t="shared" si="24"/>
        <v>2.932114210562009</v>
      </c>
      <c r="M55" s="32">
        <f t="shared" si="24"/>
        <v>3.8836209299561553</v>
      </c>
      <c r="N55" s="32">
        <f t="shared" si="24"/>
        <v>4.8489644072342353</v>
      </c>
      <c r="O55" s="32">
        <f t="shared" si="24"/>
        <v>5.8119096569035245</v>
      </c>
      <c r="P55" s="32">
        <f t="shared" si="24"/>
        <v>6.8483019305067394</v>
      </c>
      <c r="Q55" s="32">
        <f t="shared" si="24"/>
        <v>7.8464965185089941</v>
      </c>
      <c r="R55" s="32">
        <f t="shared" si="24"/>
        <v>4.351838387950302</v>
      </c>
      <c r="S55" s="32">
        <f t="shared" si="24"/>
        <v>5.3596985684075449</v>
      </c>
      <c r="T55" s="32">
        <f t="shared" si="24"/>
        <v>6.3313823600273267</v>
      </c>
      <c r="U55" s="32">
        <f t="shared" si="24"/>
        <v>7.3425223068940504</v>
      </c>
      <c r="V55" s="32">
        <f t="shared" si="24"/>
        <v>8.425774313894463</v>
      </c>
      <c r="W55" s="32">
        <f t="shared" si="24"/>
        <v>9.5832622022349092</v>
      </c>
      <c r="X55" s="32">
        <f t="shared" si="24"/>
        <v>10.79007851055438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-3.6164289771665636</v>
      </c>
      <c r="F56" s="32">
        <f t="shared" ref="F56:I56" si="25">IFERROR(((F42/$D42)-1)*100,0)</f>
        <v>-6.9198586268738316</v>
      </c>
      <c r="G56" s="32">
        <f t="shared" si="25"/>
        <v>-10.112450180341925</v>
      </c>
      <c r="H56" s="32">
        <f t="shared" si="25"/>
        <v>-13.112845678667806</v>
      </c>
      <c r="I56" s="32">
        <f t="shared" si="25"/>
        <v>-16.011025242400155</v>
      </c>
      <c r="J56" s="32">
        <f t="shared" ref="J56:X56" si="26">IFERROR(((J42/$D42)-1)*100,0)</f>
        <v>-18.675128460932775</v>
      </c>
      <c r="K56" s="32">
        <f t="shared" si="26"/>
        <v>-21.16545109281298</v>
      </c>
      <c r="L56" s="32">
        <f t="shared" si="26"/>
        <v>-23.545859738730137</v>
      </c>
      <c r="M56" s="32">
        <f t="shared" si="26"/>
        <v>-25.843341297252319</v>
      </c>
      <c r="N56" s="32">
        <f t="shared" si="26"/>
        <v>-28.118969483416446</v>
      </c>
      <c r="O56" s="32">
        <f t="shared" si="26"/>
        <v>-30.435715848052492</v>
      </c>
      <c r="P56" s="32">
        <f t="shared" si="26"/>
        <v>-32.749386192911764</v>
      </c>
      <c r="Q56" s="32">
        <f t="shared" si="26"/>
        <v>-35.073082205874606</v>
      </c>
      <c r="R56" s="32">
        <f t="shared" si="26"/>
        <v>-37.228470032184305</v>
      </c>
      <c r="S56" s="32">
        <f t="shared" si="26"/>
        <v>-39.292332415749144</v>
      </c>
      <c r="T56" s="32">
        <f t="shared" si="26"/>
        <v>-41.352680988193747</v>
      </c>
      <c r="U56" s="32">
        <f t="shared" si="26"/>
        <v>-43.244386296809864</v>
      </c>
      <c r="V56" s="32">
        <f t="shared" si="26"/>
        <v>-44.730500409043252</v>
      </c>
      <c r="W56" s="32">
        <f t="shared" si="26"/>
        <v>-46.40576882479477</v>
      </c>
      <c r="X56" s="32">
        <f t="shared" si="26"/>
        <v>-48.122476969211647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-3.6146084577586168</v>
      </c>
      <c r="F57" s="32">
        <f t="shared" ref="F57:I57" si="27">IFERROR(((F43/$D43)-1)*100,0)</f>
        <v>-6.9099137777110409</v>
      </c>
      <c r="G57" s="32">
        <f t="shared" si="27"/>
        <v>-10.09953530180363</v>
      </c>
      <c r="H57" s="32">
        <f t="shared" si="27"/>
        <v>-13.09743272902406</v>
      </c>
      <c r="I57" s="32">
        <f t="shared" si="27"/>
        <v>-15.994731556352304</v>
      </c>
      <c r="J57" s="32">
        <f t="shared" ref="J57:X57" si="28">IFERROR(((J43/$D43)-1)*100,0)</f>
        <v>-18.65823751359612</v>
      </c>
      <c r="K57" s="32">
        <f t="shared" si="28"/>
        <v>-21.146449726200956</v>
      </c>
      <c r="L57" s="32">
        <f t="shared" si="28"/>
        <v>-23.52517135659933</v>
      </c>
      <c r="M57" s="32">
        <f t="shared" si="28"/>
        <v>-25.819148718298145</v>
      </c>
      <c r="N57" s="32">
        <f t="shared" si="28"/>
        <v>-28.090270337655511</v>
      </c>
      <c r="O57" s="32">
        <f t="shared" si="28"/>
        <v>-30.404598672557103</v>
      </c>
      <c r="P57" s="32">
        <f t="shared" si="28"/>
        <v>-32.718247168186998</v>
      </c>
      <c r="Q57" s="32">
        <f t="shared" si="28"/>
        <v>-35.043138090553661</v>
      </c>
      <c r="R57" s="32">
        <f t="shared" si="28"/>
        <v>-37.197849955553266</v>
      </c>
      <c r="S57" s="32">
        <f t="shared" si="28"/>
        <v>-39.261394476934242</v>
      </c>
      <c r="T57" s="32">
        <f t="shared" si="28"/>
        <v>-41.326444262911309</v>
      </c>
      <c r="U57" s="32">
        <f t="shared" si="28"/>
        <v>-43.220677704248821</v>
      </c>
      <c r="V57" s="32">
        <f t="shared" si="28"/>
        <v>-44.704333721066426</v>
      </c>
      <c r="W57" s="32">
        <f t="shared" si="28"/>
        <v>-46.379462334802746</v>
      </c>
      <c r="X57" s="32">
        <f t="shared" si="28"/>
        <v>-48.097390413896612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-3.739173230070969</v>
      </c>
      <c r="F58" s="32">
        <f t="shared" ref="F58:I58" si="29">IFERROR(((F44/$D44)-1)*100,0)</f>
        <v>-7.590366766143763</v>
      </c>
      <c r="G58" s="32">
        <f t="shared" si="29"/>
        <v>-10.983205587069145</v>
      </c>
      <c r="H58" s="32">
        <f t="shared" si="29"/>
        <v>-14.152027672993661</v>
      </c>
      <c r="I58" s="32">
        <f t="shared" si="29"/>
        <v>-17.109588823899845</v>
      </c>
      <c r="J58" s="32">
        <f t="shared" ref="J58:X58" si="30">IFERROR(((J44/$D44)-1)*100,0)</f>
        <v>-19.813960984562229</v>
      </c>
      <c r="K58" s="32">
        <f t="shared" si="30"/>
        <v>-22.446573688240935</v>
      </c>
      <c r="L58" s="32">
        <f t="shared" si="30"/>
        <v>-24.940725400331921</v>
      </c>
      <c r="M58" s="32">
        <f t="shared" si="30"/>
        <v>-27.47446921413782</v>
      </c>
      <c r="N58" s="32">
        <f t="shared" si="30"/>
        <v>-30.053942101677379</v>
      </c>
      <c r="O58" s="32">
        <f t="shared" si="30"/>
        <v>-32.533718452127289</v>
      </c>
      <c r="P58" s="32">
        <f t="shared" si="30"/>
        <v>-34.848861930052543</v>
      </c>
      <c r="Q58" s="32">
        <f t="shared" si="30"/>
        <v>-37.091993977908444</v>
      </c>
      <c r="R58" s="32">
        <f t="shared" si="30"/>
        <v>-39.292956910770293</v>
      </c>
      <c r="S58" s="32">
        <f t="shared" si="30"/>
        <v>-41.378250406859642</v>
      </c>
      <c r="T58" s="32">
        <f t="shared" si="30"/>
        <v>-43.121630678794673</v>
      </c>
      <c r="U58" s="32">
        <f t="shared" si="30"/>
        <v>-44.842882565837513</v>
      </c>
      <c r="V58" s="32">
        <f t="shared" si="30"/>
        <v>-46.494727998515508</v>
      </c>
      <c r="W58" s="32">
        <f t="shared" si="30"/>
        <v>-48.179422237378041</v>
      </c>
      <c r="X58" s="32">
        <f t="shared" si="30"/>
        <v>-49.813879146314989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-4.6992089247821607</v>
      </c>
      <c r="F59" s="32">
        <f t="shared" ref="F59:I59" si="31">IFERROR(((F45/$D45)-1)*100,0)</f>
        <v>-6.8444914365024978</v>
      </c>
      <c r="G59" s="32">
        <f t="shared" si="31"/>
        <v>-9.5510581432573076</v>
      </c>
      <c r="H59" s="32">
        <f t="shared" si="31"/>
        <v>-11.953857385675914</v>
      </c>
      <c r="I59" s="32">
        <f t="shared" si="31"/>
        <v>-15.3166697259422</v>
      </c>
      <c r="J59" s="32">
        <f t="shared" ref="J59:X59" si="32">IFERROR(((J45/$D45)-1)*100,0)</f>
        <v>-17.79710300131574</v>
      </c>
      <c r="K59" s="32">
        <f t="shared" si="32"/>
        <v>-19.819934042197751</v>
      </c>
      <c r="L59" s="32">
        <f t="shared" si="32"/>
        <v>-21.71459998614862</v>
      </c>
      <c r="M59" s="32">
        <f t="shared" si="32"/>
        <v>-23.21538333583679</v>
      </c>
      <c r="N59" s="32">
        <f t="shared" si="32"/>
        <v>-24.799123356248277</v>
      </c>
      <c r="O59" s="32">
        <f t="shared" si="32"/>
        <v>-26.288385367763144</v>
      </c>
      <c r="P59" s="32">
        <f t="shared" si="32"/>
        <v>-28.313926363261167</v>
      </c>
      <c r="Q59" s="32">
        <f t="shared" si="32"/>
        <v>-31.16219594860722</v>
      </c>
      <c r="R59" s="32">
        <f t="shared" si="32"/>
        <v>-32.581216868241128</v>
      </c>
      <c r="S59" s="32">
        <f t="shared" si="32"/>
        <v>-33.714824180521106</v>
      </c>
      <c r="T59" s="32">
        <f t="shared" si="32"/>
        <v>-36.85545762482726</v>
      </c>
      <c r="U59" s="32">
        <f t="shared" si="32"/>
        <v>-38.534475210895735</v>
      </c>
      <c r="V59" s="32">
        <f t="shared" si="32"/>
        <v>-35.550412156300645</v>
      </c>
      <c r="W59" s="32">
        <f t="shared" si="32"/>
        <v>-35.896952068015942</v>
      </c>
      <c r="X59" s="32">
        <f t="shared" si="32"/>
        <v>-37.582119586252816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-3.5264676449504151</v>
      </c>
      <c r="F60" s="32">
        <f t="shared" ref="F60:I60" si="33">IFERROR(((F46/$D46)-1)*100,0)</f>
        <v>-6.9152303698620017</v>
      </c>
      <c r="G60" s="32">
        <f t="shared" si="33"/>
        <v>-10.144107680325343</v>
      </c>
      <c r="H60" s="32">
        <f t="shared" si="33"/>
        <v>-13.190366176256241</v>
      </c>
      <c r="I60" s="32">
        <f t="shared" si="33"/>
        <v>-16.049834723540279</v>
      </c>
      <c r="J60" s="32">
        <f t="shared" ref="J60:X60" si="34">IFERROR(((J46/$D46)-1)*100,0)</f>
        <v>-18.728218209859204</v>
      </c>
      <c r="K60" s="32">
        <f t="shared" si="34"/>
        <v>-21.254249947707137</v>
      </c>
      <c r="L60" s="32">
        <f t="shared" si="34"/>
        <v>-23.67230870080196</v>
      </c>
      <c r="M60" s="32">
        <f t="shared" si="34"/>
        <v>-26.030745526661857</v>
      </c>
      <c r="N60" s="32">
        <f t="shared" si="34"/>
        <v>-28.35772769069218</v>
      </c>
      <c r="O60" s="32">
        <f t="shared" si="34"/>
        <v>-30.739105615350582</v>
      </c>
      <c r="P60" s="32">
        <f t="shared" si="34"/>
        <v>-33.076167367760135</v>
      </c>
      <c r="Q60" s="32">
        <f t="shared" si="34"/>
        <v>-35.358525558338414</v>
      </c>
      <c r="R60" s="32">
        <f t="shared" si="34"/>
        <v>-37.573023860714471</v>
      </c>
      <c r="S60" s="32">
        <f t="shared" si="34"/>
        <v>-39.712140377464102</v>
      </c>
      <c r="T60" s="32">
        <f t="shared" si="34"/>
        <v>-41.689782107875331</v>
      </c>
      <c r="U60" s="32">
        <f t="shared" si="34"/>
        <v>-43.601505215674685</v>
      </c>
      <c r="V60" s="32">
        <f t="shared" si="34"/>
        <v>-45.448233536373607</v>
      </c>
      <c r="W60" s="32">
        <f t="shared" si="34"/>
        <v>-47.231330836870015</v>
      </c>
      <c r="X60" s="32">
        <f t="shared" si="34"/>
        <v>-48.951921225772686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-3.739173230070969</v>
      </c>
      <c r="F62" s="32">
        <f t="shared" ref="F62:I62" si="38">IFERROR(((F48/$D48)-1)*100,0)</f>
        <v>-7.590366766143763</v>
      </c>
      <c r="G62" s="32">
        <f t="shared" si="38"/>
        <v>-10.983205587069145</v>
      </c>
      <c r="H62" s="32">
        <f t="shared" si="38"/>
        <v>-14.152027672993661</v>
      </c>
      <c r="I62" s="32">
        <f t="shared" si="38"/>
        <v>-17.109588823899845</v>
      </c>
      <c r="J62" s="32">
        <f t="shared" ref="J62:X62" si="39">IFERROR(((J48/$D48)-1)*100,0)</f>
        <v>-19.813960984562229</v>
      </c>
      <c r="K62" s="32">
        <f t="shared" si="39"/>
        <v>-22.446573688240935</v>
      </c>
      <c r="L62" s="32">
        <f t="shared" si="39"/>
        <v>-24.940725400331921</v>
      </c>
      <c r="M62" s="32">
        <f t="shared" si="39"/>
        <v>-27.47446921413782</v>
      </c>
      <c r="N62" s="32">
        <f t="shared" si="39"/>
        <v>-30.053942101677379</v>
      </c>
      <c r="O62" s="32">
        <f t="shared" si="39"/>
        <v>-32.533718452127289</v>
      </c>
      <c r="P62" s="32">
        <f t="shared" si="39"/>
        <v>-34.848861930052543</v>
      </c>
      <c r="Q62" s="32">
        <f t="shared" si="39"/>
        <v>-37.091993977908444</v>
      </c>
      <c r="R62" s="32">
        <f t="shared" si="39"/>
        <v>-39.292956910770293</v>
      </c>
      <c r="S62" s="32">
        <f t="shared" si="39"/>
        <v>-41.378250406859642</v>
      </c>
      <c r="T62" s="32">
        <f t="shared" si="39"/>
        <v>-43.121630678794673</v>
      </c>
      <c r="U62" s="32">
        <f t="shared" si="39"/>
        <v>-44.842882565837513</v>
      </c>
      <c r="V62" s="32">
        <f t="shared" si="39"/>
        <v>-46.494727998515508</v>
      </c>
      <c r="W62" s="32">
        <f t="shared" si="39"/>
        <v>-48.179422237378041</v>
      </c>
      <c r="X62" s="32">
        <f t="shared" si="39"/>
        <v>-49.813879146314989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-3.3332544812879172</v>
      </c>
      <c r="F64" s="32">
        <f t="shared" ref="F64:I64" si="41">IFERROR(((F50/$D50)-1)*100,0)</f>
        <v>-4.0894918127798991</v>
      </c>
      <c r="G64" s="32">
        <f t="shared" si="41"/>
        <v>-8.9212000424291453</v>
      </c>
      <c r="H64" s="32">
        <f t="shared" si="41"/>
        <v>-8.9315159708961982</v>
      </c>
      <c r="I64" s="32">
        <f t="shared" si="41"/>
        <v>-7.2029214158059407</v>
      </c>
      <c r="J64" s="32">
        <f t="shared" ref="J64:X64" si="42">IFERROR(((J50/$D50)-1)*100,0)</f>
        <v>-4.8893240521032837</v>
      </c>
      <c r="K64" s="32">
        <f t="shared" si="42"/>
        <v>-4.3758338496712295</v>
      </c>
      <c r="L64" s="32">
        <f t="shared" si="42"/>
        <v>-1.2308947105395318</v>
      </c>
      <c r="M64" s="32">
        <f t="shared" si="42"/>
        <v>2.4454921137843533</v>
      </c>
      <c r="N64" s="32">
        <f t="shared" si="42"/>
        <v>3.0330525158308141</v>
      </c>
      <c r="O64" s="32">
        <f t="shared" si="42"/>
        <v>4.9596256228505053</v>
      </c>
      <c r="P64" s="32">
        <f t="shared" si="42"/>
        <v>2.8605600984880963</v>
      </c>
      <c r="Q64" s="32">
        <f t="shared" si="42"/>
        <v>6.7947011821571035</v>
      </c>
      <c r="R64" s="32">
        <f t="shared" si="42"/>
        <v>10.049371415864172</v>
      </c>
      <c r="S64" s="32">
        <f t="shared" si="42"/>
        <v>13.130150269114305</v>
      </c>
      <c r="T64" s="32">
        <f t="shared" si="42"/>
        <v>12.82608074507432</v>
      </c>
      <c r="U64" s="32">
        <f t="shared" si="42"/>
        <v>15.249769743143782</v>
      </c>
      <c r="V64" s="32">
        <f t="shared" si="42"/>
        <v>15.832047592150488</v>
      </c>
      <c r="W64" s="32">
        <f t="shared" si="42"/>
        <v>15.248370309620963</v>
      </c>
      <c r="X64" s="32">
        <f t="shared" si="42"/>
        <v>16.981543526404508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14.851721301386419</v>
      </c>
      <c r="D67" s="30">
        <f>(D8/D7)*100</f>
        <v>11.51846958779449</v>
      </c>
      <c r="E67" s="30">
        <f t="shared" ref="E67:X67" si="43">(E8/E7)*100</f>
        <v>11.895881607843307</v>
      </c>
      <c r="F67" s="30">
        <f t="shared" si="43"/>
        <v>12.10858252238677</v>
      </c>
      <c r="G67" s="30">
        <f t="shared" si="43"/>
        <v>12.256446715124973</v>
      </c>
      <c r="H67" s="30">
        <f t="shared" si="43"/>
        <v>12.428970159568935</v>
      </c>
      <c r="I67" s="30">
        <f t="shared" si="43"/>
        <v>12.618020227403331</v>
      </c>
      <c r="J67" s="30">
        <f t="shared" si="43"/>
        <v>12.895813186816563</v>
      </c>
      <c r="K67" s="30">
        <f t="shared" si="43"/>
        <v>13.134906846307775</v>
      </c>
      <c r="L67" s="30">
        <f t="shared" si="43"/>
        <v>13.52622322476117</v>
      </c>
      <c r="M67" s="30">
        <f t="shared" si="43"/>
        <v>13.963145424462468</v>
      </c>
      <c r="N67" s="30">
        <f t="shared" si="43"/>
        <v>14.367127823271364</v>
      </c>
      <c r="O67" s="30">
        <f t="shared" si="43"/>
        <v>14.79032925643777</v>
      </c>
      <c r="P67" s="30">
        <f t="shared" si="43"/>
        <v>15.193086988875896</v>
      </c>
      <c r="Q67" s="30">
        <f t="shared" si="43"/>
        <v>15.595110444756028</v>
      </c>
      <c r="R67" s="30">
        <f t="shared" si="43"/>
        <v>16.330538598836409</v>
      </c>
      <c r="S67" s="30">
        <f t="shared" si="43"/>
        <v>16.800868477015836</v>
      </c>
      <c r="T67" s="30">
        <f t="shared" si="43"/>
        <v>17.382385628998627</v>
      </c>
      <c r="U67" s="30">
        <f t="shared" si="43"/>
        <v>17.980703616941813</v>
      </c>
      <c r="V67" s="30">
        <f t="shared" si="43"/>
        <v>18.566360500774991</v>
      </c>
      <c r="W67" s="30">
        <f t="shared" si="43"/>
        <v>18.998868781523345</v>
      </c>
      <c r="X67" s="30">
        <f t="shared" si="43"/>
        <v>19.534307709212957</v>
      </c>
    </row>
    <row r="68" spans="1:24" ht="15.75">
      <c r="B68" s="20" t="s">
        <v>38</v>
      </c>
      <c r="C68" s="31">
        <f t="shared" ref="C68:C69" si="44">AVERAGE(D68:X68)</f>
        <v>39.64362057418758</v>
      </c>
      <c r="D68" s="30">
        <f>(D9/D7)*100</f>
        <v>33.348791625004239</v>
      </c>
      <c r="E68" s="30">
        <f t="shared" ref="E68:X68" si="45">(E9/E7)*100</f>
        <v>33.218820168080107</v>
      </c>
      <c r="F68" s="30">
        <f t="shared" si="45"/>
        <v>34.053279079261124</v>
      </c>
      <c r="G68" s="30">
        <f t="shared" si="45"/>
        <v>34.933657183494823</v>
      </c>
      <c r="H68" s="30">
        <f t="shared" si="45"/>
        <v>35.799485654646645</v>
      </c>
      <c r="I68" s="30">
        <f t="shared" si="45"/>
        <v>36.650381036438077</v>
      </c>
      <c r="J68" s="30">
        <f t="shared" si="45"/>
        <v>37.38944151203463</v>
      </c>
      <c r="K68" s="30">
        <f t="shared" si="45"/>
        <v>38.137015310720038</v>
      </c>
      <c r="L68" s="30">
        <f t="shared" si="45"/>
        <v>38.813212947453813</v>
      </c>
      <c r="M68" s="30">
        <f t="shared" si="45"/>
        <v>39.463961423278747</v>
      </c>
      <c r="N68" s="30">
        <f t="shared" si="45"/>
        <v>40.139330949200144</v>
      </c>
      <c r="O68" s="30">
        <f t="shared" si="45"/>
        <v>40.831148876887177</v>
      </c>
      <c r="P68" s="30">
        <f t="shared" si="45"/>
        <v>41.561048254849432</v>
      </c>
      <c r="Q68" s="30">
        <f t="shared" si="45"/>
        <v>42.302135636058189</v>
      </c>
      <c r="R68" s="30">
        <f t="shared" si="45"/>
        <v>41.950705755904337</v>
      </c>
      <c r="S68" s="30">
        <f t="shared" si="45"/>
        <v>42.609987159682269</v>
      </c>
      <c r="T68" s="30">
        <f t="shared" si="45"/>
        <v>43.213782825462616</v>
      </c>
      <c r="U68" s="30">
        <f t="shared" si="45"/>
        <v>43.764379230536164</v>
      </c>
      <c r="V68" s="30">
        <f t="shared" si="45"/>
        <v>44.192124235355479</v>
      </c>
      <c r="W68" s="30">
        <f t="shared" si="45"/>
        <v>44.788051795567725</v>
      </c>
      <c r="X68" s="30">
        <f t="shared" si="45"/>
        <v>45.355291398023397</v>
      </c>
    </row>
    <row r="69" spans="1:24" ht="15.75">
      <c r="B69" s="20" t="s">
        <v>10</v>
      </c>
      <c r="C69" s="31">
        <f t="shared" si="44"/>
        <v>45.504658124426001</v>
      </c>
      <c r="D69" s="30">
        <f t="shared" ref="D69:X69" si="46">(D10/D7)*100</f>
        <v>55.132738787201284</v>
      </c>
      <c r="E69" s="30">
        <f t="shared" si="46"/>
        <v>54.885298224076593</v>
      </c>
      <c r="F69" s="30">
        <f t="shared" si="46"/>
        <v>53.8381383983521</v>
      </c>
      <c r="G69" s="30">
        <f t="shared" si="46"/>
        <v>52.809896101380197</v>
      </c>
      <c r="H69" s="30">
        <f t="shared" si="46"/>
        <v>51.771544185784414</v>
      </c>
      <c r="I69" s="30">
        <f t="shared" si="46"/>
        <v>50.731598736158588</v>
      </c>
      <c r="J69" s="30">
        <f t="shared" si="46"/>
        <v>49.71474530114881</v>
      </c>
      <c r="K69" s="30">
        <f t="shared" si="46"/>
        <v>48.728077842972183</v>
      </c>
      <c r="L69" s="30">
        <f t="shared" si="46"/>
        <v>47.660563827785026</v>
      </c>
      <c r="M69" s="30">
        <f t="shared" si="46"/>
        <v>46.572893152258779</v>
      </c>
      <c r="N69" s="30">
        <f t="shared" si="46"/>
        <v>45.493541227528489</v>
      </c>
      <c r="O69" s="30">
        <f t="shared" si="46"/>
        <v>44.378521866675051</v>
      </c>
      <c r="P69" s="30">
        <f t="shared" si="46"/>
        <v>43.245864756274685</v>
      </c>
      <c r="Q69" s="30">
        <f t="shared" si="46"/>
        <v>42.10275391918578</v>
      </c>
      <c r="R69" s="30">
        <f t="shared" si="46"/>
        <v>41.71875564525925</v>
      </c>
      <c r="S69" s="30">
        <f t="shared" si="46"/>
        <v>40.589144363301891</v>
      </c>
      <c r="T69" s="30">
        <f t="shared" si="46"/>
        <v>39.40383154553875</v>
      </c>
      <c r="U69" s="30">
        <f t="shared" si="46"/>
        <v>38.254917152522012</v>
      </c>
      <c r="V69" s="30">
        <f t="shared" si="46"/>
        <v>37.241515263869537</v>
      </c>
      <c r="W69" s="30">
        <f t="shared" si="46"/>
        <v>36.213079422908926</v>
      </c>
      <c r="X69" s="30">
        <f t="shared" si="46"/>
        <v>35.110400892763643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7.8388834909733376</v>
      </c>
      <c r="D72" s="30">
        <f>(D13/D$10)*100</f>
        <v>7.4059498544384486</v>
      </c>
      <c r="E72" s="30">
        <f t="shared" ref="E72:X72" si="47">(E13/E$10)*100</f>
        <v>7.3227508827637751</v>
      </c>
      <c r="F72" s="30">
        <f t="shared" si="47"/>
        <v>7.4119464679408136</v>
      </c>
      <c r="G72" s="30">
        <f t="shared" si="47"/>
        <v>7.4522036602621844</v>
      </c>
      <c r="H72" s="30">
        <f t="shared" si="47"/>
        <v>7.5047378657022952</v>
      </c>
      <c r="I72" s="30">
        <f t="shared" si="47"/>
        <v>7.467176487468338</v>
      </c>
      <c r="J72" s="30">
        <f t="shared" si="47"/>
        <v>7.48590832718833</v>
      </c>
      <c r="K72" s="30">
        <f t="shared" si="47"/>
        <v>7.5323516914918969</v>
      </c>
      <c r="L72" s="30">
        <f t="shared" si="47"/>
        <v>7.5833400893128902</v>
      </c>
      <c r="M72" s="30">
        <f t="shared" si="47"/>
        <v>7.6684013351588796</v>
      </c>
      <c r="N72" s="30">
        <f t="shared" si="47"/>
        <v>7.7479957845755649</v>
      </c>
      <c r="O72" s="30">
        <f t="shared" si="47"/>
        <v>7.8474827752648499</v>
      </c>
      <c r="P72" s="30">
        <f t="shared" si="47"/>
        <v>7.8944032858672966</v>
      </c>
      <c r="Q72" s="30">
        <f t="shared" si="47"/>
        <v>7.8520487682907172</v>
      </c>
      <c r="R72" s="30">
        <f t="shared" si="47"/>
        <v>7.9542449798032457</v>
      </c>
      <c r="S72" s="30">
        <f t="shared" si="47"/>
        <v>8.0863704330332418</v>
      </c>
      <c r="T72" s="30">
        <f t="shared" si="47"/>
        <v>7.9738566449704491</v>
      </c>
      <c r="U72" s="30">
        <f t="shared" si="47"/>
        <v>8.0205386685698556</v>
      </c>
      <c r="V72" s="30">
        <f t="shared" si="47"/>
        <v>8.6360545914506766</v>
      </c>
      <c r="W72" s="30">
        <f t="shared" si="47"/>
        <v>8.8581167803107359</v>
      </c>
      <c r="X72" s="30">
        <f t="shared" si="47"/>
        <v>8.9106739365756251</v>
      </c>
    </row>
    <row r="73" spans="1:24" ht="15.75">
      <c r="A73" s="36"/>
      <c r="B73" s="10" t="s">
        <v>11</v>
      </c>
      <c r="C73" s="31">
        <f>AVERAGE(D73:X73)</f>
        <v>90.731367647463557</v>
      </c>
      <c r="D73" s="30">
        <f>(D16/D$10)*100</f>
        <v>91.132545922361871</v>
      </c>
      <c r="E73" s="30">
        <f t="shared" ref="E73:X73" si="48">(E16/E$10)*100</f>
        <v>91.21760611625615</v>
      </c>
      <c r="F73" s="30">
        <f t="shared" si="48"/>
        <v>91.137077338391649</v>
      </c>
      <c r="G73" s="30">
        <f>(G16/G$10)*100</f>
        <v>91.100449947148249</v>
      </c>
      <c r="H73" s="30">
        <f t="shared" si="48"/>
        <v>91.051237697209586</v>
      </c>
      <c r="I73" s="30">
        <f t="shared" si="48"/>
        <v>91.090435552132519</v>
      </c>
      <c r="J73" s="30">
        <f t="shared" si="48"/>
        <v>91.07305361834122</v>
      </c>
      <c r="K73" s="30">
        <f t="shared" si="48"/>
        <v>91.029894663064113</v>
      </c>
      <c r="L73" s="30">
        <f t="shared" si="48"/>
        <v>90.981820064959464</v>
      </c>
      <c r="M73" s="30">
        <f t="shared" si="48"/>
        <v>90.902241255977586</v>
      </c>
      <c r="N73" s="30">
        <f t="shared" si="48"/>
        <v>90.829842369943051</v>
      </c>
      <c r="O73" s="30">
        <f t="shared" si="48"/>
        <v>90.73509078805364</v>
      </c>
      <c r="P73" s="30">
        <f t="shared" si="48"/>
        <v>90.689718731091034</v>
      </c>
      <c r="Q73" s="30">
        <f t="shared" si="48"/>
        <v>90.7318926908451</v>
      </c>
      <c r="R73" s="30">
        <f t="shared" si="48"/>
        <v>90.632318070382638</v>
      </c>
      <c r="S73" s="30">
        <f t="shared" si="48"/>
        <v>90.502342689854785</v>
      </c>
      <c r="T73" s="30">
        <f t="shared" si="48"/>
        <v>90.608721751240324</v>
      </c>
      <c r="U73" s="30">
        <f t="shared" si="48"/>
        <v>90.559119715689349</v>
      </c>
      <c r="V73" s="30">
        <f t="shared" si="48"/>
        <v>89.949093065532765</v>
      </c>
      <c r="W73" s="30">
        <f t="shared" si="48"/>
        <v>89.728746178854962</v>
      </c>
      <c r="X73" s="30">
        <f t="shared" si="48"/>
        <v>89.675472369404702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1.4297488615631007</v>
      </c>
      <c r="D75" s="35">
        <f>(D23/D$10)*100</f>
        <v>1.4615042231996853</v>
      </c>
      <c r="E75" s="35">
        <f t="shared" ref="E75:X75" si="50">(E23/E$10)*100</f>
        <v>1.4596430009800732</v>
      </c>
      <c r="F75" s="35">
        <f t="shared" si="50"/>
        <v>1.4509761936675378</v>
      </c>
      <c r="G75" s="35">
        <f t="shared" si="50"/>
        <v>1.4473463925895618</v>
      </c>
      <c r="H75" s="35">
        <f t="shared" si="50"/>
        <v>1.4440244370881106</v>
      </c>
      <c r="I75" s="35">
        <f t="shared" si="50"/>
        <v>1.4423879603991339</v>
      </c>
      <c r="J75" s="35">
        <f t="shared" si="50"/>
        <v>1.4410380544704544</v>
      </c>
      <c r="K75" s="35">
        <f t="shared" si="50"/>
        <v>1.4377536454440005</v>
      </c>
      <c r="L75" s="35">
        <f t="shared" si="50"/>
        <v>1.4348398457276397</v>
      </c>
      <c r="M75" s="35">
        <f t="shared" si="50"/>
        <v>1.4293574088635275</v>
      </c>
      <c r="N75" s="35">
        <f t="shared" si="50"/>
        <v>1.4221618454813851</v>
      </c>
      <c r="O75" s="35">
        <f t="shared" si="50"/>
        <v>1.4174264366815099</v>
      </c>
      <c r="P75" s="35">
        <f t="shared" si="50"/>
        <v>1.4158779830416646</v>
      </c>
      <c r="Q75" s="35">
        <f t="shared" si="50"/>
        <v>1.4160585408641846</v>
      </c>
      <c r="R75" s="35">
        <f t="shared" si="50"/>
        <v>1.4134369498141113</v>
      </c>
      <c r="S75" s="35">
        <f t="shared" si="50"/>
        <v>1.411286877111972</v>
      </c>
      <c r="T75" s="35">
        <f t="shared" si="50"/>
        <v>1.4174216037892298</v>
      </c>
      <c r="U75" s="35">
        <f t="shared" si="50"/>
        <v>1.4203416157407951</v>
      </c>
      <c r="V75" s="35">
        <f t="shared" si="50"/>
        <v>1.4148523430165516</v>
      </c>
      <c r="W75" s="35">
        <f t="shared" si="50"/>
        <v>1.4131370408343149</v>
      </c>
      <c r="X75" s="35">
        <f t="shared" si="50"/>
        <v>1.4138536940196669</v>
      </c>
    </row>
    <row r="76" spans="1:24">
      <c r="C76" s="31"/>
    </row>
    <row r="147" spans="4:24">
      <c r="D147">
        <v>879610880.28503668</v>
      </c>
      <c r="E147">
        <v>915323669.08400929</v>
      </c>
      <c r="F147">
        <v>971094325.56545496</v>
      </c>
      <c r="G147">
        <v>915812885.36815715</v>
      </c>
      <c r="H147">
        <v>976475704.69972432</v>
      </c>
      <c r="I147">
        <v>1012677709.782845</v>
      </c>
      <c r="J147">
        <v>1154550432.410439</v>
      </c>
      <c r="K147">
        <v>1142643645.7401111</v>
      </c>
      <c r="L147">
        <v>1400374832.8347039</v>
      </c>
      <c r="M147">
        <v>1531077044.045608</v>
      </c>
      <c r="N147">
        <v>1552460877.824964</v>
      </c>
      <c r="O147">
        <v>1643737424.574729</v>
      </c>
      <c r="P147">
        <v>1688236853.8090899</v>
      </c>
      <c r="Q147">
        <v>1749153545.1709011</v>
      </c>
      <c r="R147">
        <v>1915059210.7410181</v>
      </c>
      <c r="S147">
        <v>2031146927.9159551</v>
      </c>
      <c r="T147">
        <v>2298871547.144547</v>
      </c>
      <c r="U147">
        <v>2469819400.685185</v>
      </c>
      <c r="V147">
        <v>2661999888.918787</v>
      </c>
      <c r="W147">
        <v>2464258019.2294078</v>
      </c>
      <c r="X147">
        <v>2761029184.5912728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Wealth_SEN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2014-12-03T13:25:38Z</dcterms:modified>
</cp:coreProperties>
</file>