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SYR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<sst xmlns="http://schemas.openxmlformats.org/spreadsheetml/2006/main" count="95" uniqueCount="65">
  <si>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</si>
  <si>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</si>
  <si>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</si>
  <si>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</si>
  <si>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</si>
  <si>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</si>
  <si>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</si>
  <si>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</si>
  <si>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</si>
  <si>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</si>
  <si>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</si>
  <si>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</si>
  <si>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</si>
  <si>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</si>
  <si>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</si>
  <si>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</si>
  <si>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</si>
  <si>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</si>
  <si>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</si>
  <si>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</si>
  <si>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</si>
  <si>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</si>
  <si>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</si>
  <si>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</si>
  <si>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</si>
  <si>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</si>
  <si>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</si>
  <si>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</si>
  <si>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</si>
  <si>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</si>
  <si>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</si>
  <si>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</si>
  <si>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</si>
  <si>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</si>
  <si>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</si>
  <si>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</si>
  <si>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</si>
  <si>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</si>
  <si>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</si>
  <si>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</si>
  <si>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</si>
  <si>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</si>
  <si>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</si>
  <si>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</si>
  <si>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</si>
  <si>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</si>
  <si>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</si>
  <si>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</si>
  <si>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</si>
  <si>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</si>
  <si>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</si>
  <si>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</si>
  <si>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</si>
  <si>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</si>
  <si>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</si>
  <si>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</si>
  <si>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</si>
  <si>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</si>
  <si>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</si>
  <si>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</si>
  <si>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</si>
  <si>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</si>
  <si>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</si>
  <si>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Syrian Arab Republic</t>
  </si>
  <si>
    <t>SYR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</si>
</sst>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Wealth_SYR!$B$54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Wealth_SYR!$D$52:$X$52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Wealth_SYR!$D$54:$X$54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-1.4167854661561785</c:v>
                </c:pt>
                <c:pt idx="2">
                  <c:v>-1.171650165564464</c:v>
                </c:pt>
                <c:pt idx="3">
                  <c:v>-0.97910204274486157</c:v>
                </c:pt>
                <c:pt idx="4">
                  <c:v>0.49171280750170965</c:v>
                </c:pt>
                <c:pt idx="5">
                  <c:v>1.7865060664002952</c:v>
                </c:pt>
                <c:pt idx="6">
                  <c:v>2.9435968533318535</c:v>
                </c:pt>
                <c:pt idx="7">
                  <c:v>3.6050943040546457</c:v>
                </c:pt>
                <c:pt idx="8">
                  <c:v>4.2983084560645812</c:v>
                </c:pt>
                <c:pt idx="9">
                  <c:v>4.4690552883397627</c:v>
                </c:pt>
                <c:pt idx="10">
                  <c:v>4.0933190305892264</c:v>
                </c:pt>
                <c:pt idx="11">
                  <c:v>3.8885929877775061</c:v>
                </c:pt>
                <c:pt idx="12">
                  <c:v>4.3849036734493918</c:v>
                </c:pt>
                <c:pt idx="13">
                  <c:v>5.8969333472551178</c:v>
                </c:pt>
                <c:pt idx="14">
                  <c:v>8.0827622788922646</c:v>
                </c:pt>
                <c:pt idx="15">
                  <c:v>11.306649467345098</c:v>
                </c:pt>
                <c:pt idx="16">
                  <c:v>15.100892043465407</c:v>
                </c:pt>
                <c:pt idx="17">
                  <c:v>17.827153092649596</c:v>
                </c:pt>
                <c:pt idx="18">
                  <c:v>19.857079437781209</c:v>
                </c:pt>
                <c:pt idx="19">
                  <c:v>22.72835984718342</c:v>
                </c:pt>
                <c:pt idx="20" formatCode="_(* #,##0.0000_);_(* \(#,##0.0000\);_(* &quot;-&quot;??_);_(@_)">
                  <c:v>26.37830700107142</c:v>
                </c:pt>
              </c:numCache>
            </c:numRef>
          </c:val>
        </c:ser>
        <c:ser>
          <c:idx val="1"/>
          <c:order val="1"/>
          <c:tx>
            <c:strRef>
              <c:f>Wealth_SYR!$B$55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Wealth_SYR!$D$52:$X$52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Wealth_SYR!$D$55:$X$55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0.97673809243854492</c:v>
                </c:pt>
                <c:pt idx="2">
                  <c:v>2.0088561664766358</c:v>
                </c:pt>
                <c:pt idx="3">
                  <c:v>3.0701311150832966</c:v>
                </c:pt>
                <c:pt idx="4">
                  <c:v>4.1358173450903646</c:v>
                </c:pt>
                <c:pt idx="5">
                  <c:v>5.1993328061969324</c:v>
                </c:pt>
                <c:pt idx="6">
                  <c:v>6.1333359970368928</c:v>
                </c:pt>
                <c:pt idx="7">
                  <c:v>7.0238666168869202</c:v>
                </c:pt>
                <c:pt idx="8">
                  <c:v>7.9057608492486997</c:v>
                </c:pt>
                <c:pt idx="9">
                  <c:v>8.7417957785794087</c:v>
                </c:pt>
                <c:pt idx="10">
                  <c:v>9.595497273063657</c:v>
                </c:pt>
                <c:pt idx="11">
                  <c:v>8.9719944557520748</c:v>
                </c:pt>
                <c:pt idx="12">
                  <c:v>8.408362070963582</c:v>
                </c:pt>
                <c:pt idx="13">
                  <c:v>7.835366883705519</c:v>
                </c:pt>
                <c:pt idx="14">
                  <c:v>6.9976400026249941</c:v>
                </c:pt>
                <c:pt idx="15">
                  <c:v>6.2734617629072398</c:v>
                </c:pt>
                <c:pt idx="16">
                  <c:v>6.9013189344505621</c:v>
                </c:pt>
                <c:pt idx="17">
                  <c:v>7.4814163967094505</c:v>
                </c:pt>
                <c:pt idx="18">
                  <c:v>7.9025120483886546</c:v>
                </c:pt>
                <c:pt idx="19">
                  <c:v>6.9971545958634307</c:v>
                </c:pt>
                <c:pt idx="20">
                  <c:v>8.3892326791786598</c:v>
                </c:pt>
              </c:numCache>
            </c:numRef>
          </c:val>
        </c:ser>
        <c:ser>
          <c:idx val="2"/>
          <c:order val="2"/>
          <c:tx>
            <c:strRef>
              <c:f>Wealth_SYR!$B$56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Wealth_SYR!$D$52:$X$52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Wealth_SYR!$D$56:$X$56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-5.0453785725779294</c:v>
                </c:pt>
                <c:pt idx="2">
                  <c:v>-9.8192606389509116</c:v>
                </c:pt>
                <c:pt idx="3">
                  <c:v>-14.641221827445673</c:v>
                </c:pt>
                <c:pt idx="4">
                  <c:v>-19.20102316366339</c:v>
                </c:pt>
                <c:pt idx="5">
                  <c:v>-23.504437948222446</c:v>
                </c:pt>
                <c:pt idx="6">
                  <c:v>-27.638796593719249</c:v>
                </c:pt>
                <c:pt idx="7">
                  <c:v>-31.48869288816989</c:v>
                </c:pt>
                <c:pt idx="8">
                  <c:v>-35.224379430771144</c:v>
                </c:pt>
                <c:pt idx="9">
                  <c:v>-38.872769965273612</c:v>
                </c:pt>
                <c:pt idx="10">
                  <c:v>-42.474247100289695</c:v>
                </c:pt>
                <c:pt idx="11">
                  <c:v>-45.938104749177263</c:v>
                </c:pt>
                <c:pt idx="12">
                  <c:v>-49.409584020586749</c:v>
                </c:pt>
                <c:pt idx="13">
                  <c:v>-52.700557062577325</c:v>
                </c:pt>
                <c:pt idx="14">
                  <c:v>-55.715689118118874</c:v>
                </c:pt>
                <c:pt idx="15">
                  <c:v>-58.38188443672545</c:v>
                </c:pt>
                <c:pt idx="16">
                  <c:v>-60.761906546081867</c:v>
                </c:pt>
                <c:pt idx="17">
                  <c:v>-62.887786240728396</c:v>
                </c:pt>
                <c:pt idx="18">
                  <c:v>-64.845858068163622</c:v>
                </c:pt>
                <c:pt idx="19">
                  <c:v>-66.725110773281941</c:v>
                </c:pt>
                <c:pt idx="20">
                  <c:v>-68.665318726627817</c:v>
                </c:pt>
              </c:numCache>
            </c:numRef>
          </c:val>
        </c:ser>
        <c:ser>
          <c:idx val="4"/>
          <c:order val="3"/>
          <c:tx>
            <c:strRef>
              <c:f>Wealth_SYR!$B$53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Wealth_SYR!$D$52:$X$52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Wealth_SYR!$D$53:$X$53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-0.69489878845372388</c:v>
                </c:pt>
                <c:pt idx="2">
                  <c:v>-1.0558033584295523</c:v>
                </c:pt>
                <c:pt idx="3">
                  <c:v>-1.4163293911410801</c:v>
                </c:pt>
                <c:pt idx="4">
                  <c:v>-1.5324829009282004</c:v>
                </c:pt>
                <c:pt idx="5">
                  <c:v>-1.6188053166745542</c:v>
                </c:pt>
                <c:pt idx="6">
                  <c:v>-1.770000941164418</c:v>
                </c:pt>
                <c:pt idx="7">
                  <c:v>-1.9573806882764888</c:v>
                </c:pt>
                <c:pt idx="8">
                  <c:v>-2.1205149679268565</c:v>
                </c:pt>
                <c:pt idx="9">
                  <c:v>-2.3686779666522439</c:v>
                </c:pt>
                <c:pt idx="10">
                  <c:v>-2.6738353713405827</c:v>
                </c:pt>
                <c:pt idx="11">
                  <c:v>-3.8632596472910841</c:v>
                </c:pt>
                <c:pt idx="12">
                  <c:v>-4.9155105836204083</c:v>
                </c:pt>
                <c:pt idx="13">
                  <c:v>-5.7878928291855924</c:v>
                </c:pt>
                <c:pt idx="14">
                  <c:v>-6.6709094543218601</c:v>
                </c:pt>
                <c:pt idx="15">
                  <c:v>-7.2555710254982646</c:v>
                </c:pt>
                <c:pt idx="16">
                  <c:v>-6.8355390304938535</c:v>
                </c:pt>
                <c:pt idx="17">
                  <c:v>-6.5433932327328641</c:v>
                </c:pt>
                <c:pt idx="18">
                  <c:v>-6.4154598489906567</c:v>
                </c:pt>
                <c:pt idx="19">
                  <c:v>-6.9925336162230067</c:v>
                </c:pt>
                <c:pt idx="20">
                  <c:v>-6.0104110764504393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Wealth_SYR!$D$64:$X$64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4.7886997932550024</c:v>
                </c:pt>
                <c:pt idx="2">
                  <c:v>15.506833739737624</c:v>
                </c:pt>
                <c:pt idx="3">
                  <c:v>18.095457974880745</c:v>
                </c:pt>
                <c:pt idx="4">
                  <c:v>23.21624510706577</c:v>
                </c:pt>
                <c:pt idx="5">
                  <c:v>28.507290122831861</c:v>
                </c:pt>
                <c:pt idx="6">
                  <c:v>37.75400209339854</c:v>
                </c:pt>
                <c:pt idx="7">
                  <c:v>41.386843402529514</c:v>
                </c:pt>
                <c:pt idx="8">
                  <c:v>47.564889010053115</c:v>
                </c:pt>
                <c:pt idx="9">
                  <c:v>38.91655980377724</c:v>
                </c:pt>
                <c:pt idx="10">
                  <c:v>36.218913357708793</c:v>
                </c:pt>
                <c:pt idx="11">
                  <c:v>37.378849722242478</c:v>
                </c:pt>
                <c:pt idx="12">
                  <c:v>43.737414305241188</c:v>
                </c:pt>
                <c:pt idx="13">
                  <c:v>40.228465615527774</c:v>
                </c:pt>
                <c:pt idx="14">
                  <c:v>45.62248911730682</c:v>
                </c:pt>
                <c:pt idx="15">
                  <c:v>50.66264811774073</c:v>
                </c:pt>
                <c:pt idx="16">
                  <c:v>54.613195502992127</c:v>
                </c:pt>
                <c:pt idx="17">
                  <c:v>59.999494528471843</c:v>
                </c:pt>
                <c:pt idx="18">
                  <c:v>63.996646082949617</c:v>
                </c:pt>
                <c:pt idx="19">
                  <c:v>70.740654587976877</c:v>
                </c:pt>
                <c:pt idx="20">
                  <c:v>73.178568026065577</c:v>
                </c:pt>
              </c:numCache>
            </c:numRef>
          </c:val>
        </c:ser>
        <c:marker val="1"/>
        <c:axId val="76360704"/>
        <c:axId val="76374784"/>
      </c:lineChart>
      <c:catAx>
        <c:axId val="7636070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374784"/>
        <c:crosses val="autoZero"/>
        <c:auto val="1"/>
        <c:lblAlgn val="ctr"/>
        <c:lblOffset val="100"/>
      </c:catAx>
      <c:valAx>
        <c:axId val="7637478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360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Wealth_SYR!$B$40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Wealth_SYR!$D$38:$X$38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Wealth_SYR!$D$40:$X$40</c:f>
              <c:numCache>
                <c:formatCode>_(* #,##0_);_(* \(#,##0\);_(* "-"??_);_(@_)</c:formatCode>
                <c:ptCount val="21"/>
                <c:pt idx="0">
                  <c:v>3453.9311843266755</c:v>
                </c:pt>
                <c:pt idx="1">
                  <c:v>3404.9963892960991</c:v>
                </c:pt>
                <c:pt idx="2">
                  <c:v>3413.4631938870293</c:v>
                </c:pt>
                <c:pt idx="3">
                  <c:v>3420.1136735459313</c:v>
                </c:pt>
                <c:pt idx="4">
                  <c:v>3470.9146063223056</c:v>
                </c:pt>
                <c:pt idx="5">
                  <c:v>3515.6358744639633</c:v>
                </c:pt>
                <c:pt idx="6">
                  <c:v>3555.6009939847631</c:v>
                </c:pt>
                <c:pt idx="7">
                  <c:v>3578.4486607188037</c:v>
                </c:pt>
                <c:pt idx="8">
                  <c:v>3602.3918004892407</c:v>
                </c:pt>
                <c:pt idx="9">
                  <c:v>3608.2892785754429</c:v>
                </c:pt>
                <c:pt idx="10">
                  <c:v>3595.311606798175</c:v>
                </c:pt>
                <c:pt idx="11">
                  <c:v>3588.2405101630629</c:v>
                </c:pt>
                <c:pt idx="12">
                  <c:v>3605.3827397066298</c:v>
                </c:pt>
                <c:pt idx="13">
                  <c:v>3657.6072041264788</c:v>
                </c:pt>
                <c:pt idx="14">
                  <c:v>3733.1042312323289</c:v>
                </c:pt>
                <c:pt idx="15">
                  <c:v>3844.4550761818136</c:v>
                </c:pt>
                <c:pt idx="16">
                  <c:v>3975.505603727433</c:v>
                </c:pt>
                <c:pt idx="17">
                  <c:v>4069.6687842713573</c:v>
                </c:pt>
                <c:pt idx="18">
                  <c:v>4139.7810433247205</c:v>
                </c:pt>
                <c:pt idx="19">
                  <c:v>4238.9530927745263</c:v>
                </c:pt>
                <c:pt idx="20">
                  <c:v>4365.019755734108</c:v>
                </c:pt>
              </c:numCache>
            </c:numRef>
          </c:val>
        </c:ser>
        <c:ser>
          <c:idx val="1"/>
          <c:order val="1"/>
          <c:tx>
            <c:strRef>
              <c:f>Wealth_SYR!$B$41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Wealth_SYR!$D$38:$X$38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Wealth_SYR!$D$41:$X$41</c:f>
              <c:numCache>
                <c:formatCode>General</c:formatCode>
                <c:ptCount val="21"/>
                <c:pt idx="0">
                  <c:v>15274.126208947686</c:v>
                </c:pt>
                <c:pt idx="1">
                  <c:v>15423.314417917616</c:v>
                </c:pt>
                <c:pt idx="2">
                  <c:v>15580.961435171555</c:v>
                </c:pt>
                <c:pt idx="3">
                  <c:v>15743.06191024568</c:v>
                </c:pt>
                <c:pt idx="4">
                  <c:v>15905.836170008337</c:v>
                </c:pt>
                <c:pt idx="5">
                  <c:v>16068.278863789428</c:v>
                </c:pt>
                <c:pt idx="6">
                  <c:v>16210.939689953922</c:v>
                </c:pt>
                <c:pt idx="7">
                  <c:v>16346.960460759137</c:v>
                </c:pt>
                <c:pt idx="8">
                  <c:v>16481.662098839508</c:v>
                </c:pt>
                <c:pt idx="9">
                  <c:v>16609.359129096367</c:v>
                </c:pt>
                <c:pt idx="10">
                  <c:v>16739.754572811562</c:v>
                </c:pt>
                <c:pt idx="11">
                  <c:v>16644.519965579046</c:v>
                </c:pt>
                <c:pt idx="12">
                  <c:v>16558.43004377195</c:v>
                </c:pt>
                <c:pt idx="13">
                  <c:v>16470.910035698958</c:v>
                </c:pt>
                <c:pt idx="14">
                  <c:v>16342.954574596437</c:v>
                </c:pt>
                <c:pt idx="15">
                  <c:v>16232.342676284214</c:v>
                </c:pt>
                <c:pt idx="16">
                  <c:v>16328.242373077668</c:v>
                </c:pt>
                <c:pt idx="17">
                  <c:v>16416.847191597994</c:v>
                </c:pt>
                <c:pt idx="18">
                  <c:v>16481.165872895865</c:v>
                </c:pt>
                <c:pt idx="19">
                  <c:v>16342.880432955049</c:v>
                </c:pt>
                <c:pt idx="20">
                  <c:v>16555.508196327719</c:v>
                </c:pt>
              </c:numCache>
            </c:numRef>
          </c:val>
        </c:ser>
        <c:ser>
          <c:idx val="2"/>
          <c:order val="2"/>
          <c:tx>
            <c:strRef>
              <c:f>Wealth_SYR!$B$42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Wealth_SYR!$D$38:$X$38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Wealth_SYR!$D$42:$X$42</c:f>
              <c:numCache>
                <c:formatCode>_(* #,##0_);_(* \(#,##0\);_(* "-"??_);_(@_)</c:formatCode>
                <c:ptCount val="21"/>
                <c:pt idx="0">
                  <c:v>5295.8402130011455</c:v>
                </c:pt>
                <c:pt idx="1">
                  <c:v>5028.6450256564203</c:v>
                </c:pt>
                <c:pt idx="2">
                  <c:v>4775.8278594641897</c:v>
                </c:pt>
                <c:pt idx="3">
                  <c:v>4520.4644997885762</c:v>
                </c:pt>
                <c:pt idx="4">
                  <c:v>4278.9847069921952</c:v>
                </c:pt>
                <c:pt idx="5">
                  <c:v>4051.08273629928</c:v>
                </c:pt>
                <c:pt idx="6">
                  <c:v>3832.1337086013705</c:v>
                </c:pt>
                <c:pt idx="7">
                  <c:v>3628.2493524810129</c:v>
                </c:pt>
                <c:pt idx="8">
                  <c:v>3430.4133623262633</c:v>
                </c:pt>
                <c:pt idx="9">
                  <c:v>3237.2004292727543</c:v>
                </c:pt>
                <c:pt idx="10">
                  <c:v>3046.4719548945304</c:v>
                </c:pt>
                <c:pt idx="11">
                  <c:v>2863.0315886036269</c:v>
                </c:pt>
                <c:pt idx="12">
                  <c:v>2679.1875933623242</c:v>
                </c:pt>
                <c:pt idx="13">
                  <c:v>2504.9029196055599</c:v>
                </c:pt>
                <c:pt idx="14">
                  <c:v>2345.226343733103</c:v>
                </c:pt>
                <c:pt idx="15">
                  <c:v>2204.0288998931819</c:v>
                </c:pt>
                <c:pt idx="16">
                  <c:v>2077.9867319475661</c:v>
                </c:pt>
                <c:pt idx="17">
                  <c:v>1965.4035401984499</c:v>
                </c:pt>
                <c:pt idx="18">
                  <c:v>1861.7071849616887</c:v>
                </c:pt>
                <c:pt idx="19">
                  <c:v>1762.1849645001212</c:v>
                </c:pt>
                <c:pt idx="20">
                  <c:v>1659.4346514909837</c:v>
                </c:pt>
              </c:numCache>
            </c:numRef>
          </c:val>
        </c:ser>
        <c:overlap val="100"/>
        <c:axId val="78525952"/>
        <c:axId val="78527488"/>
      </c:barChart>
      <c:catAx>
        <c:axId val="7852595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527488"/>
        <c:crosses val="autoZero"/>
        <c:auto val="1"/>
        <c:lblAlgn val="ctr"/>
        <c:lblOffset val="100"/>
      </c:catAx>
      <c:valAx>
        <c:axId val="7852748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525952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Wealth_SYR!$B$67:$B$69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Wealth_SYR!$C$67:$C$69</c:f>
              <c:numCache>
                <c:formatCode>_(* #,##0_);_(* \(#,##0\);_(* "-"??_);_(@_)</c:formatCode>
                <c:ptCount val="3"/>
                <c:pt idx="0">
                  <c:v>16.063183538364626</c:v>
                </c:pt>
                <c:pt idx="1">
                  <c:v>70.237244445953436</c:v>
                </c:pt>
                <c:pt idx="2">
                  <c:v>13.699572015681941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Wealth_SYR!$B$72:$B$75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Wealth_SYR!$C$72:$C$75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2.2983700972006615</c:v>
                </c:pt>
                <c:pt idx="2">
                  <c:v>86.000395485823702</c:v>
                </c:pt>
                <c:pt idx="3">
                  <c:v>11.701234416975632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296073300871.86157</v>
      </c>
      <c r="E7" s="13">
        <f t="shared" ref="E7:X7" si="0">+E8+E9+E10</f>
        <v>302749135342.03943</v>
      </c>
      <c r="F7" s="13">
        <f t="shared" si="0"/>
        <v>310520863074.37567</v>
      </c>
      <c r="G7" s="13">
        <f t="shared" si="0"/>
        <v>318279678671.57733</v>
      </c>
      <c r="H7" s="13">
        <f t="shared" si="0"/>
        <v>326670307140.88873</v>
      </c>
      <c r="I7" s="13">
        <f t="shared" si="0"/>
        <v>334934621761.5575</v>
      </c>
      <c r="J7" s="13">
        <f t="shared" si="0"/>
        <v>342625448513.40942</v>
      </c>
      <c r="K7" s="13">
        <f t="shared" si="0"/>
        <v>349924079186.66614</v>
      </c>
      <c r="L7" s="13">
        <f t="shared" si="0"/>
        <v>357427521064.54895</v>
      </c>
      <c r="M7" s="13">
        <f t="shared" si="0"/>
        <v>365258443977.98187</v>
      </c>
      <c r="N7" s="13">
        <f t="shared" si="0"/>
        <v>373836517435.81812</v>
      </c>
      <c r="O7" s="13">
        <f t="shared" si="0"/>
        <v>380039549330.19623</v>
      </c>
      <c r="P7" s="13">
        <f t="shared" si="0"/>
        <v>387483942266.32135</v>
      </c>
      <c r="Q7" s="13">
        <f t="shared" si="0"/>
        <v>395860872464.14478</v>
      </c>
      <c r="R7" s="13">
        <f t="shared" si="0"/>
        <v>403690687596.97601</v>
      </c>
      <c r="S7" s="13">
        <f t="shared" si="0"/>
        <v>411841518103.0592</v>
      </c>
      <c r="T7" s="13">
        <f t="shared" si="0"/>
        <v>423478692210.7337</v>
      </c>
      <c r="U7" s="13">
        <f t="shared" si="0"/>
        <v>433800272545.80084</v>
      </c>
      <c r="V7" s="13">
        <f t="shared" si="0"/>
        <v>442779212876.09589</v>
      </c>
      <c r="W7" s="13">
        <f t="shared" si="0"/>
        <v>448081204390.31427</v>
      </c>
      <c r="X7" s="13">
        <f t="shared" si="0"/>
        <v>460870720195.85065</v>
      </c>
    </row>
    <row r="8" spans="1:24" s="22" customFormat="1" ht="15.75">
      <c r="A8" s="19">
        <v>1</v>
      </c>
      <c r="B8" s="20" t="s">
        <v>5</v>
      </c>
      <c r="C8" s="20"/>
      <c r="D8" s="21">
        <v>42566648571.659317</v>
      </c>
      <c r="E8" s="21">
        <v>43210027294.506737</v>
      </c>
      <c r="F8" s="21">
        <v>44591513596.677284</v>
      </c>
      <c r="G8" s="21">
        <v>45962220215.935387</v>
      </c>
      <c r="H8" s="21">
        <v>47931071147.902328</v>
      </c>
      <c r="I8" s="21">
        <v>49820533009.692497</v>
      </c>
      <c r="J8" s="21">
        <v>51623212602.308723</v>
      </c>
      <c r="K8" s="21">
        <v>53163093703.817131</v>
      </c>
      <c r="L8" s="21">
        <v>54757522542.379814</v>
      </c>
      <c r="M8" s="21">
        <v>56191286350.945847</v>
      </c>
      <c r="N8" s="21">
        <v>57483761865.887253</v>
      </c>
      <c r="O8" s="21">
        <v>59044232064.935432</v>
      </c>
      <c r="P8" s="21">
        <v>61157811772.258904</v>
      </c>
      <c r="Q8" s="21">
        <v>63971930391.321358</v>
      </c>
      <c r="R8" s="21">
        <v>67213783863.179131</v>
      </c>
      <c r="S8" s="21">
        <v>71061376651.66394</v>
      </c>
      <c r="T8" s="21">
        <v>75219456215.096939</v>
      </c>
      <c r="U8" s="21">
        <v>78631291481.542175</v>
      </c>
      <c r="V8" s="21">
        <v>81529920070.527267</v>
      </c>
      <c r="W8" s="21">
        <v>85006875911.555496</v>
      </c>
      <c r="X8" s="21">
        <v>89092698416.505127</v>
      </c>
    </row>
    <row r="9" spans="1:24" s="22" customFormat="1" ht="15.75">
      <c r="A9" s="19">
        <v>2</v>
      </c>
      <c r="B9" s="20" t="s">
        <v>38</v>
      </c>
      <c r="C9" s="20"/>
      <c r="D9" s="21">
        <v>188240103197.71146</v>
      </c>
      <c r="E9" s="21">
        <v>195724682429.91302</v>
      </c>
      <c r="F9" s="21">
        <v>203540689974.33313</v>
      </c>
      <c r="G9" s="21">
        <v>211567844656.34775</v>
      </c>
      <c r="H9" s="21">
        <v>219649242808.46848</v>
      </c>
      <c r="I9" s="21">
        <v>227705668655.01224</v>
      </c>
      <c r="J9" s="21">
        <v>235364088240.90967</v>
      </c>
      <c r="K9" s="21">
        <v>242858029594.69156</v>
      </c>
      <c r="L9" s="21">
        <v>250526603960.88055</v>
      </c>
      <c r="M9" s="21">
        <v>258654775954.44312</v>
      </c>
      <c r="N9" s="21">
        <v>267644135139.05316</v>
      </c>
      <c r="O9" s="21">
        <v>273884344339.12567</v>
      </c>
      <c r="P9" s="21">
        <v>280879291041.23999</v>
      </c>
      <c r="Q9" s="21">
        <v>288077929499.01855</v>
      </c>
      <c r="R9" s="21">
        <v>294251579495.83014</v>
      </c>
      <c r="S9" s="21">
        <v>300040602374.2439</v>
      </c>
      <c r="T9" s="21">
        <v>308942216330.83472</v>
      </c>
      <c r="U9" s="21">
        <v>317194829643.02234</v>
      </c>
      <c r="V9" s="21">
        <v>324584349322.77222</v>
      </c>
      <c r="W9" s="21">
        <v>327735924082.20923</v>
      </c>
      <c r="X9" s="21">
        <v>337907954925.01575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65266549102.490807</v>
      </c>
      <c r="E10" s="21">
        <f t="shared" ref="E10:X10" si="1">+E13+E16+E19+E23</f>
        <v>63814425617.619675</v>
      </c>
      <c r="F10" s="21">
        <f t="shared" si="1"/>
        <v>62388659503.365273</v>
      </c>
      <c r="G10" s="21">
        <f t="shared" si="1"/>
        <v>60749613799.294212</v>
      </c>
      <c r="H10" s="21">
        <f t="shared" si="1"/>
        <v>59089993184.517967</v>
      </c>
      <c r="I10" s="21">
        <f t="shared" si="1"/>
        <v>57408420096.852806</v>
      </c>
      <c r="J10" s="21">
        <f t="shared" si="1"/>
        <v>55638147670.191048</v>
      </c>
      <c r="K10" s="21">
        <f t="shared" si="1"/>
        <v>53902955888.157486</v>
      </c>
      <c r="L10" s="21">
        <f t="shared" si="1"/>
        <v>52143394561.288597</v>
      </c>
      <c r="M10" s="21">
        <f t="shared" si="1"/>
        <v>50412381672.592911</v>
      </c>
      <c r="N10" s="21">
        <f t="shared" si="1"/>
        <v>48708620430.877663</v>
      </c>
      <c r="O10" s="21">
        <f t="shared" si="1"/>
        <v>47110972926.135117</v>
      </c>
      <c r="P10" s="21">
        <f t="shared" si="1"/>
        <v>45446839452.822449</v>
      </c>
      <c r="Q10" s="21">
        <f t="shared" si="1"/>
        <v>43811012573.804893</v>
      </c>
      <c r="R10" s="21">
        <f t="shared" si="1"/>
        <v>42225324237.966736</v>
      </c>
      <c r="S10" s="21">
        <f t="shared" si="1"/>
        <v>40739539077.15136</v>
      </c>
      <c r="T10" s="21">
        <f t="shared" si="1"/>
        <v>39317019664.802078</v>
      </c>
      <c r="U10" s="21">
        <f t="shared" si="1"/>
        <v>37974151421.236313</v>
      </c>
      <c r="V10" s="21">
        <f t="shared" si="1"/>
        <v>36664943482.796402</v>
      </c>
      <c r="W10" s="21">
        <f t="shared" si="1"/>
        <v>35338404396.549545</v>
      </c>
      <c r="X10" s="21">
        <f t="shared" si="1"/>
        <v>33870066854.329781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1084074087.1880438</v>
      </c>
      <c r="E11" s="38">
        <f t="shared" ref="E11:X11" si="2">+E13+E16</f>
        <v>1084343292.6931736</v>
      </c>
      <c r="F11" s="38">
        <f t="shared" si="2"/>
        <v>1084612498.1983035</v>
      </c>
      <c r="G11" s="38">
        <f t="shared" si="2"/>
        <v>1084881703.7034335</v>
      </c>
      <c r="H11" s="38">
        <f t="shared" si="2"/>
        <v>1085150909.2085633</v>
      </c>
      <c r="I11" s="38">
        <f t="shared" si="2"/>
        <v>1085420114.7136931</v>
      </c>
      <c r="J11" s="38">
        <f t="shared" si="2"/>
        <v>1085689320.218823</v>
      </c>
      <c r="K11" s="38">
        <f t="shared" si="2"/>
        <v>1085958525.7239528</v>
      </c>
      <c r="L11" s="38">
        <f t="shared" si="2"/>
        <v>1086227731.2290826</v>
      </c>
      <c r="M11" s="38">
        <f t="shared" si="2"/>
        <v>1086496936.7342124</v>
      </c>
      <c r="N11" s="38">
        <f t="shared" si="2"/>
        <v>1086766142.2393422</v>
      </c>
      <c r="O11" s="38">
        <f t="shared" si="2"/>
        <v>1085931055.7744498</v>
      </c>
      <c r="P11" s="38">
        <f t="shared" si="2"/>
        <v>1085095969.3095574</v>
      </c>
      <c r="Q11" s="38">
        <f t="shared" si="2"/>
        <v>1084260882.8446648</v>
      </c>
      <c r="R11" s="38">
        <f t="shared" si="2"/>
        <v>1083425796.3797722</v>
      </c>
      <c r="S11" s="38">
        <f t="shared" si="2"/>
        <v>1082590709.9148798</v>
      </c>
      <c r="T11" s="38">
        <f t="shared" si="2"/>
        <v>1082854421.430109</v>
      </c>
      <c r="U11" s="38">
        <f t="shared" si="2"/>
        <v>1083118132.9453382</v>
      </c>
      <c r="V11" s="38">
        <f t="shared" si="2"/>
        <v>1083381844.4605675</v>
      </c>
      <c r="W11" s="38">
        <f t="shared" si="2"/>
        <v>1083645555.9757967</v>
      </c>
      <c r="X11" s="38">
        <f t="shared" si="2"/>
        <v>1083909267.4910259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64182475015.302765</v>
      </c>
      <c r="E12" s="38">
        <f t="shared" ref="E12:X12" si="3">+E23+E19</f>
        <v>62730082324.926498</v>
      </c>
      <c r="F12" s="38">
        <f t="shared" si="3"/>
        <v>61304047005.166969</v>
      </c>
      <c r="G12" s="38">
        <f t="shared" si="3"/>
        <v>59664732095.590782</v>
      </c>
      <c r="H12" s="38">
        <f t="shared" si="3"/>
        <v>58004842275.309402</v>
      </c>
      <c r="I12" s="38">
        <f t="shared" si="3"/>
        <v>56322999982.139114</v>
      </c>
      <c r="J12" s="38">
        <f t="shared" si="3"/>
        <v>54552458349.972221</v>
      </c>
      <c r="K12" s="38">
        <f t="shared" si="3"/>
        <v>52816997362.433533</v>
      </c>
      <c r="L12" s="38">
        <f t="shared" si="3"/>
        <v>51057166830.059517</v>
      </c>
      <c r="M12" s="38">
        <f t="shared" si="3"/>
        <v>49325884735.858696</v>
      </c>
      <c r="N12" s="38">
        <f t="shared" si="3"/>
        <v>47621854288.638321</v>
      </c>
      <c r="O12" s="38">
        <f t="shared" si="3"/>
        <v>46025041870.360672</v>
      </c>
      <c r="P12" s="38">
        <f t="shared" si="3"/>
        <v>44361743483.512894</v>
      </c>
      <c r="Q12" s="38">
        <f t="shared" si="3"/>
        <v>42726751690.960228</v>
      </c>
      <c r="R12" s="38">
        <f t="shared" si="3"/>
        <v>41141898441.586967</v>
      </c>
      <c r="S12" s="38">
        <f t="shared" si="3"/>
        <v>39656948367.236481</v>
      </c>
      <c r="T12" s="38">
        <f t="shared" si="3"/>
        <v>38234165243.371964</v>
      </c>
      <c r="U12" s="38">
        <f t="shared" si="3"/>
        <v>36891033288.29097</v>
      </c>
      <c r="V12" s="38">
        <f t="shared" si="3"/>
        <v>35581561638.335838</v>
      </c>
      <c r="W12" s="38">
        <f t="shared" si="3"/>
        <v>34254758840.573746</v>
      </c>
      <c r="X12" s="38">
        <f t="shared" si="3"/>
        <v>32786157586.838753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1084074087.1880438</v>
      </c>
      <c r="E16" s="13">
        <f t="shared" ref="E16:X16" si="5">+E17+E18</f>
        <v>1084343292.6931736</v>
      </c>
      <c r="F16" s="13">
        <f t="shared" si="5"/>
        <v>1084612498.1983035</v>
      </c>
      <c r="G16" s="13">
        <f t="shared" si="5"/>
        <v>1084881703.7034335</v>
      </c>
      <c r="H16" s="13">
        <f t="shared" si="5"/>
        <v>1085150909.2085633</v>
      </c>
      <c r="I16" s="13">
        <f t="shared" si="5"/>
        <v>1085420114.7136931</v>
      </c>
      <c r="J16" s="13">
        <f t="shared" si="5"/>
        <v>1085689320.218823</v>
      </c>
      <c r="K16" s="13">
        <f t="shared" si="5"/>
        <v>1085958525.7239528</v>
      </c>
      <c r="L16" s="13">
        <f t="shared" si="5"/>
        <v>1086227731.2290826</v>
      </c>
      <c r="M16" s="13">
        <f t="shared" si="5"/>
        <v>1086496936.7342124</v>
      </c>
      <c r="N16" s="13">
        <f t="shared" si="5"/>
        <v>1086766142.2393422</v>
      </c>
      <c r="O16" s="13">
        <f t="shared" si="5"/>
        <v>1085931055.7744498</v>
      </c>
      <c r="P16" s="13">
        <f t="shared" si="5"/>
        <v>1085095969.3095574</v>
      </c>
      <c r="Q16" s="13">
        <f t="shared" si="5"/>
        <v>1084260882.8446648</v>
      </c>
      <c r="R16" s="13">
        <f t="shared" si="5"/>
        <v>1083425796.3797722</v>
      </c>
      <c r="S16" s="13">
        <f t="shared" si="5"/>
        <v>1082590709.9148798</v>
      </c>
      <c r="T16" s="13">
        <f t="shared" si="5"/>
        <v>1082854421.430109</v>
      </c>
      <c r="U16" s="13">
        <f t="shared" si="5"/>
        <v>1083118132.9453382</v>
      </c>
      <c r="V16" s="13">
        <f t="shared" si="5"/>
        <v>1083381844.4605675</v>
      </c>
      <c r="W16" s="13">
        <f t="shared" si="5"/>
        <v>1083645555.9757967</v>
      </c>
      <c r="X16" s="13">
        <f t="shared" si="5"/>
        <v>1083909267.4910259</v>
      </c>
    </row>
    <row r="17" spans="1:24">
      <c r="A17" s="8" t="s">
        <v>45</v>
      </c>
      <c r="B17" s="2" t="s">
        <v>7</v>
      </c>
      <c r="C17" s="2"/>
      <c r="D17" s="14">
        <v>258949807.47234139</v>
      </c>
      <c r="E17" s="14">
        <v>259014111.85388476</v>
      </c>
      <c r="F17" s="14">
        <v>259078416.23542815</v>
      </c>
      <c r="G17" s="14">
        <v>259142720.61697164</v>
      </c>
      <c r="H17" s="14">
        <v>259207024.99851501</v>
      </c>
      <c r="I17" s="14">
        <v>259271329.38005844</v>
      </c>
      <c r="J17" s="14">
        <v>259335633.76160187</v>
      </c>
      <c r="K17" s="14">
        <v>259399938.14314523</v>
      </c>
      <c r="L17" s="14">
        <v>259464242.52468869</v>
      </c>
      <c r="M17" s="14">
        <v>259528546.90623212</v>
      </c>
      <c r="N17" s="14">
        <v>259592851.28777549</v>
      </c>
      <c r="O17" s="14">
        <v>259393376.47155923</v>
      </c>
      <c r="P17" s="14">
        <v>259193901.65534294</v>
      </c>
      <c r="Q17" s="14">
        <v>258994426.83912668</v>
      </c>
      <c r="R17" s="14">
        <v>258794952.02291036</v>
      </c>
      <c r="S17" s="14">
        <v>258595477.20669407</v>
      </c>
      <c r="T17" s="14">
        <v>258658469.25392032</v>
      </c>
      <c r="U17" s="14">
        <v>258721461.30114645</v>
      </c>
      <c r="V17" s="14">
        <v>258784453.34837273</v>
      </c>
      <c r="W17" s="14">
        <v>258847445.39559886</v>
      </c>
      <c r="X17" s="14">
        <v>258910437.44282514</v>
      </c>
    </row>
    <row r="18" spans="1:24">
      <c r="A18" s="8" t="s">
        <v>46</v>
      </c>
      <c r="B18" s="2" t="s">
        <v>62</v>
      </c>
      <c r="C18" s="2"/>
      <c r="D18" s="14">
        <v>825124279.71570253</v>
      </c>
      <c r="E18" s="14">
        <v>825329180.83928895</v>
      </c>
      <c r="F18" s="14">
        <v>825534081.96287537</v>
      </c>
      <c r="G18" s="14">
        <v>825738983.08646178</v>
      </c>
      <c r="H18" s="14">
        <v>825943884.2100482</v>
      </c>
      <c r="I18" s="14">
        <v>826148785.33363461</v>
      </c>
      <c r="J18" s="14">
        <v>826353686.45722103</v>
      </c>
      <c r="K18" s="14">
        <v>826558587.58080745</v>
      </c>
      <c r="L18" s="14">
        <v>826763488.70439398</v>
      </c>
      <c r="M18" s="14">
        <v>826968389.82798028</v>
      </c>
      <c r="N18" s="14">
        <v>827173290.95156682</v>
      </c>
      <c r="O18" s="14">
        <v>826537679.30289054</v>
      </c>
      <c r="P18" s="14">
        <v>825902067.65421438</v>
      </c>
      <c r="Q18" s="14">
        <v>825266456.00553823</v>
      </c>
      <c r="R18" s="14">
        <v>824630844.35686183</v>
      </c>
      <c r="S18" s="14">
        <v>823995232.70818567</v>
      </c>
      <c r="T18" s="14">
        <v>824195952.17618871</v>
      </c>
      <c r="U18" s="14">
        <v>824396671.64419174</v>
      </c>
      <c r="V18" s="14">
        <v>824597391.11219478</v>
      </c>
      <c r="W18" s="14">
        <v>824798110.58019781</v>
      </c>
      <c r="X18" s="14">
        <v>824998830.04820085</v>
      </c>
    </row>
    <row r="19" spans="1:24" ht="15.75">
      <c r="A19" s="15" t="s">
        <v>48</v>
      </c>
      <c r="B19" s="10" t="s">
        <v>12</v>
      </c>
      <c r="C19" s="10"/>
      <c r="D19" s="13">
        <f>+D20+D21+D22</f>
        <v>58592009332.574966</v>
      </c>
      <c r="E19" s="13">
        <f t="shared" ref="E19:X19" si="6">+E20+E21+E22</f>
        <v>57143728296.548325</v>
      </c>
      <c r="F19" s="13">
        <f t="shared" si="6"/>
        <v>55721523259.648705</v>
      </c>
      <c r="G19" s="13">
        <f t="shared" si="6"/>
        <v>54085022064.969612</v>
      </c>
      <c r="H19" s="13">
        <f t="shared" si="6"/>
        <v>52428768895.555229</v>
      </c>
      <c r="I19" s="13">
        <f t="shared" si="6"/>
        <v>50751761351.208122</v>
      </c>
      <c r="J19" s="13">
        <f t="shared" si="6"/>
        <v>48987842538.299011</v>
      </c>
      <c r="K19" s="13">
        <f t="shared" si="6"/>
        <v>47259618546.495644</v>
      </c>
      <c r="L19" s="13">
        <f t="shared" si="6"/>
        <v>45507339661.845436</v>
      </c>
      <c r="M19" s="13">
        <f t="shared" si="6"/>
        <v>43782362709.414017</v>
      </c>
      <c r="N19" s="13">
        <f t="shared" si="6"/>
        <v>42084875752.844322</v>
      </c>
      <c r="O19" s="13">
        <f t="shared" si="6"/>
        <v>40494244963.32859</v>
      </c>
      <c r="P19" s="13">
        <f t="shared" si="6"/>
        <v>38838458638.564079</v>
      </c>
      <c r="Q19" s="13">
        <f t="shared" si="6"/>
        <v>37210730336.049263</v>
      </c>
      <c r="R19" s="13">
        <f t="shared" si="6"/>
        <v>35634597848.067055</v>
      </c>
      <c r="S19" s="13">
        <f t="shared" si="6"/>
        <v>34160237023.329285</v>
      </c>
      <c r="T19" s="13">
        <f t="shared" si="6"/>
        <v>32748539331.059341</v>
      </c>
      <c r="U19" s="13">
        <f t="shared" si="6"/>
        <v>31416535164.571369</v>
      </c>
      <c r="V19" s="13">
        <f t="shared" si="6"/>
        <v>30116809796.424278</v>
      </c>
      <c r="W19" s="13">
        <f t="shared" si="6"/>
        <v>28797468335.214306</v>
      </c>
      <c r="X19" s="13">
        <f t="shared" si="6"/>
        <v>27340257786.012718</v>
      </c>
    </row>
    <row r="20" spans="1:24" s="16" customFormat="1">
      <c r="A20" s="8" t="s">
        <v>59</v>
      </c>
      <c r="B20" s="2" t="s">
        <v>13</v>
      </c>
      <c r="C20" s="2"/>
      <c r="D20" s="11">
        <v>45330019086.602783</v>
      </c>
      <c r="E20" s="11">
        <v>44014499170.718163</v>
      </c>
      <c r="F20" s="11">
        <v>42728410684.206734</v>
      </c>
      <c r="G20" s="11">
        <v>41231807055.204391</v>
      </c>
      <c r="H20" s="11">
        <v>39719224972.175957</v>
      </c>
      <c r="I20" s="11">
        <v>38153383452.863899</v>
      </c>
      <c r="J20" s="11">
        <v>36541461454.554932</v>
      </c>
      <c r="K20" s="11">
        <v>34985651759.909943</v>
      </c>
      <c r="L20" s="11">
        <v>33450781254.351986</v>
      </c>
      <c r="M20" s="11">
        <v>31954177625.349644</v>
      </c>
      <c r="N20" s="11">
        <v>30487332601.382164</v>
      </c>
      <c r="O20" s="11">
        <v>29108060566.496983</v>
      </c>
      <c r="P20" s="11">
        <v>27709383281.35461</v>
      </c>
      <c r="Q20" s="11">
        <v>26340654526.106209</v>
      </c>
      <c r="R20" s="11">
        <v>25032974123.611824</v>
      </c>
      <c r="S20" s="11">
        <v>23789255231.476269</v>
      </c>
      <c r="T20" s="11">
        <v>22613870994.741379</v>
      </c>
      <c r="U20" s="11">
        <v>21508727745.567055</v>
      </c>
      <c r="V20" s="11">
        <v>20432082279.445053</v>
      </c>
      <c r="W20" s="11">
        <v>19358884913.520393</v>
      </c>
      <c r="X20" s="11">
        <v>18239697131.116146</v>
      </c>
    </row>
    <row r="21" spans="1:24" s="16" customFormat="1">
      <c r="A21" s="8" t="s">
        <v>60</v>
      </c>
      <c r="B21" s="2" t="s">
        <v>14</v>
      </c>
      <c r="C21" s="2"/>
      <c r="D21" s="11">
        <v>13261990245.972181</v>
      </c>
      <c r="E21" s="11">
        <v>13129229125.830162</v>
      </c>
      <c r="F21" s="11">
        <v>12993112575.441971</v>
      </c>
      <c r="G21" s="11">
        <v>12853215009.765221</v>
      </c>
      <c r="H21" s="11">
        <v>12709543923.379271</v>
      </c>
      <c r="I21" s="11">
        <v>12598377898.344223</v>
      </c>
      <c r="J21" s="11">
        <v>12446381083.744076</v>
      </c>
      <c r="K21" s="11">
        <v>12273966786.585701</v>
      </c>
      <c r="L21" s="11">
        <v>12056558407.49345</v>
      </c>
      <c r="M21" s="11">
        <v>11828185084.064373</v>
      </c>
      <c r="N21" s="11">
        <v>11597543151.46216</v>
      </c>
      <c r="O21" s="11">
        <v>11386184396.831608</v>
      </c>
      <c r="P21" s="11">
        <v>11129075357.209471</v>
      </c>
      <c r="Q21" s="11">
        <v>10870075809.943052</v>
      </c>
      <c r="R21" s="11">
        <v>10601623724.455231</v>
      </c>
      <c r="S21" s="11">
        <v>10370981791.853018</v>
      </c>
      <c r="T21" s="11">
        <v>10134668336.317965</v>
      </c>
      <c r="U21" s="11">
        <v>9907807419.0043144</v>
      </c>
      <c r="V21" s="11">
        <v>9684727516.9792233</v>
      </c>
      <c r="W21" s="11">
        <v>9438583421.6939125</v>
      </c>
      <c r="X21" s="11">
        <v>9100560654.8965721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5590465682.7277994</v>
      </c>
      <c r="E23" s="13">
        <f t="shared" ref="E23:X23" si="7">+E24+E25+E26+E27+E28+E29+E30+E31+E32+E33</f>
        <v>5586354028.3781757</v>
      </c>
      <c r="F23" s="13">
        <f t="shared" si="7"/>
        <v>5582523745.5182619</v>
      </c>
      <c r="G23" s="13">
        <f t="shared" si="7"/>
        <v>5579710030.6211681</v>
      </c>
      <c r="H23" s="13">
        <f t="shared" si="7"/>
        <v>5576073379.7541723</v>
      </c>
      <c r="I23" s="13">
        <f t="shared" si="7"/>
        <v>5571238630.930994</v>
      </c>
      <c r="J23" s="13">
        <f t="shared" si="7"/>
        <v>5564615811.6732121</v>
      </c>
      <c r="K23" s="13">
        <f t="shared" si="7"/>
        <v>5557378815.9378929</v>
      </c>
      <c r="L23" s="13">
        <f t="shared" si="7"/>
        <v>5549827168.2140799</v>
      </c>
      <c r="M23" s="13">
        <f t="shared" si="7"/>
        <v>5543522026.4446802</v>
      </c>
      <c r="N23" s="13">
        <f t="shared" si="7"/>
        <v>5536978535.7939959</v>
      </c>
      <c r="O23" s="13">
        <f t="shared" si="7"/>
        <v>5530796907.0320778</v>
      </c>
      <c r="P23" s="13">
        <f t="shared" si="7"/>
        <v>5523284844.9488182</v>
      </c>
      <c r="Q23" s="13">
        <f t="shared" si="7"/>
        <v>5516021354.9109669</v>
      </c>
      <c r="R23" s="13">
        <f t="shared" si="7"/>
        <v>5507300593.5199137</v>
      </c>
      <c r="S23" s="13">
        <f t="shared" si="7"/>
        <v>5496711343.907196</v>
      </c>
      <c r="T23" s="13">
        <f t="shared" si="7"/>
        <v>5485625912.3126259</v>
      </c>
      <c r="U23" s="13">
        <f t="shared" si="7"/>
        <v>5474498123.7196035</v>
      </c>
      <c r="V23" s="13">
        <f t="shared" si="7"/>
        <v>5464751841.9115572</v>
      </c>
      <c r="W23" s="13">
        <f t="shared" si="7"/>
        <v>5457290505.3594418</v>
      </c>
      <c r="X23" s="13">
        <f t="shared" si="7"/>
        <v>5445899800.8260365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5590465682.7277994</v>
      </c>
      <c r="E30" s="11">
        <v>5586354028.3781757</v>
      </c>
      <c r="F30" s="11">
        <v>5582523745.5182619</v>
      </c>
      <c r="G30" s="11">
        <v>5579710030.6211681</v>
      </c>
      <c r="H30" s="11">
        <v>5576073379.7541723</v>
      </c>
      <c r="I30" s="11">
        <v>5571238630.930994</v>
      </c>
      <c r="J30" s="11">
        <v>5564615811.6732121</v>
      </c>
      <c r="K30" s="11">
        <v>5557378815.9378929</v>
      </c>
      <c r="L30" s="11">
        <v>5549827168.2140799</v>
      </c>
      <c r="M30" s="11">
        <v>5543522026.4446802</v>
      </c>
      <c r="N30" s="11">
        <v>5536978535.7939959</v>
      </c>
      <c r="O30" s="11">
        <v>5530796907.0320778</v>
      </c>
      <c r="P30" s="11">
        <v>5523284844.9488182</v>
      </c>
      <c r="Q30" s="11">
        <v>5516021354.9109669</v>
      </c>
      <c r="R30" s="11">
        <v>5507300593.5199137</v>
      </c>
      <c r="S30" s="11">
        <v>5496711343.907196</v>
      </c>
      <c r="T30" s="11">
        <v>5485625912.3126259</v>
      </c>
      <c r="U30" s="11">
        <v>5474498123.7196035</v>
      </c>
      <c r="V30" s="11">
        <v>5464751841.9115572</v>
      </c>
      <c r="W30" s="11">
        <v>5457290505.3594418</v>
      </c>
      <c r="X30" s="11">
        <v>5445899800.8260365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12566772774.182301</v>
      </c>
      <c r="E35" s="11">
        <v>13559707509.877701</v>
      </c>
      <c r="F35" s="11">
        <v>15386245368.359249</v>
      </c>
      <c r="G35" s="11">
        <v>16183097031.59709</v>
      </c>
      <c r="H35" s="11">
        <v>17350386776.026112</v>
      </c>
      <c r="I35" s="11">
        <v>18569500964.185459</v>
      </c>
      <c r="J35" s="11">
        <v>20394084719.242538</v>
      </c>
      <c r="K35" s="11">
        <v>21418666983.13892</v>
      </c>
      <c r="L35" s="11">
        <v>22871985431.453331</v>
      </c>
      <c r="M35" s="11">
        <v>22059193539.92149</v>
      </c>
      <c r="N35" s="11">
        <v>22208234846.357689</v>
      </c>
      <c r="O35" s="11">
        <v>23050682790.95739</v>
      </c>
      <c r="P35" s="11">
        <v>24862132449.66404</v>
      </c>
      <c r="Q35" s="11">
        <v>25009013381.373451</v>
      </c>
      <c r="R35" s="11">
        <v>26735275536.648449</v>
      </c>
      <c r="S35" s="11">
        <v>28396996496.960381</v>
      </c>
      <c r="T35" s="11">
        <v>29829938683.647041</v>
      </c>
      <c r="U35" s="11">
        <v>31522665931.231079</v>
      </c>
      <c r="V35" s="11">
        <v>32933857072.37294</v>
      </c>
      <c r="W35" s="11">
        <v>34914061456.897842</v>
      </c>
      <c r="X35" s="11">
        <v>36042759052.798157</v>
      </c>
    </row>
    <row r="36" spans="1:24" ht="15.75">
      <c r="A36" s="25">
        <v>5</v>
      </c>
      <c r="B36" s="9" t="s">
        <v>9</v>
      </c>
      <c r="C36" s="10"/>
      <c r="D36" s="11">
        <v>12324115.999999996</v>
      </c>
      <c r="E36" s="11">
        <v>12690183</v>
      </c>
      <c r="F36" s="11">
        <v>13063423.000000002</v>
      </c>
      <c r="G36" s="11">
        <v>13438799</v>
      </c>
      <c r="H36" s="11">
        <v>13809349.000000002</v>
      </c>
      <c r="I36" s="11">
        <v>14171129.999999998</v>
      </c>
      <c r="J36" s="11">
        <v>14518843</v>
      </c>
      <c r="K36" s="11">
        <v>14856464.000000002</v>
      </c>
      <c r="L36" s="11">
        <v>15200324</v>
      </c>
      <c r="M36" s="11">
        <v>15572832.999999998</v>
      </c>
      <c r="N36" s="11">
        <v>15988534</v>
      </c>
      <c r="O36" s="11">
        <v>16454925.999999996</v>
      </c>
      <c r="P36" s="11">
        <v>16962918</v>
      </c>
      <c r="Q36" s="11">
        <v>17490104.000000004</v>
      </c>
      <c r="R36" s="11">
        <v>18004796.999999996</v>
      </c>
      <c r="S36" s="11">
        <v>18484122</v>
      </c>
      <c r="T36" s="11">
        <v>18920727</v>
      </c>
      <c r="U36" s="11">
        <v>19321300</v>
      </c>
      <c r="V36" s="11">
        <v>19694259</v>
      </c>
      <c r="W36" s="11">
        <v>20053742.999999996</v>
      </c>
      <c r="X36" s="11">
        <v>20410606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24023.897606275506</v>
      </c>
      <c r="E39" s="11">
        <f t="shared" si="8"/>
        <v>23856.955832870135</v>
      </c>
      <c r="F39" s="11">
        <f t="shared" si="8"/>
        <v>23770.252488522772</v>
      </c>
      <c r="G39" s="11">
        <f t="shared" si="8"/>
        <v>23683.640083580187</v>
      </c>
      <c r="H39" s="11">
        <f t="shared" si="8"/>
        <v>23655.735483322835</v>
      </c>
      <c r="I39" s="11">
        <f t="shared" si="8"/>
        <v>23634.997474552667</v>
      </c>
      <c r="J39" s="11">
        <f t="shared" si="8"/>
        <v>23598.674392540055</v>
      </c>
      <c r="K39" s="11">
        <f t="shared" si="8"/>
        <v>23553.658473958953</v>
      </c>
      <c r="L39" s="11">
        <f t="shared" si="8"/>
        <v>23514.467261655012</v>
      </c>
      <c r="M39" s="11">
        <f t="shared" si="8"/>
        <v>23454.848836944562</v>
      </c>
      <c r="N39" s="11">
        <f t="shared" si="8"/>
        <v>23381.53813450427</v>
      </c>
      <c r="O39" s="11">
        <f t="shared" si="8"/>
        <v>23095.792064345736</v>
      </c>
      <c r="P39" s="11">
        <f t="shared" si="8"/>
        <v>22843.000376840904</v>
      </c>
      <c r="Q39" s="11">
        <f t="shared" si="8"/>
        <v>22633.420159430996</v>
      </c>
      <c r="R39" s="11">
        <f t="shared" si="8"/>
        <v>22421.285149561871</v>
      </c>
      <c r="S39" s="11">
        <f t="shared" si="8"/>
        <v>22280.82665235921</v>
      </c>
      <c r="T39" s="11">
        <f t="shared" si="8"/>
        <v>22381.734708752665</v>
      </c>
      <c r="U39" s="11">
        <f t="shared" si="8"/>
        <v>22451.919516067803</v>
      </c>
      <c r="V39" s="11">
        <f t="shared" si="8"/>
        <v>22482.654101182274</v>
      </c>
      <c r="W39" s="11">
        <f t="shared" si="8"/>
        <v>22344.018490229697</v>
      </c>
      <c r="X39" s="11">
        <f t="shared" si="8"/>
        <v>22579.962603552813</v>
      </c>
    </row>
    <row r="40" spans="1:24" ht="15.75">
      <c r="B40" s="20" t="s">
        <v>5</v>
      </c>
      <c r="C40" s="7"/>
      <c r="D40" s="11">
        <f t="shared" ref="D40:X40" si="9">+D8/D36</f>
        <v>3453.9311843266755</v>
      </c>
      <c r="E40" s="11">
        <f t="shared" si="9"/>
        <v>3404.9963892960991</v>
      </c>
      <c r="F40" s="11">
        <f t="shared" si="9"/>
        <v>3413.4631938870293</v>
      </c>
      <c r="G40" s="11">
        <f t="shared" si="9"/>
        <v>3420.1136735459313</v>
      </c>
      <c r="H40" s="11">
        <f t="shared" si="9"/>
        <v>3470.9146063223056</v>
      </c>
      <c r="I40" s="11">
        <f t="shared" si="9"/>
        <v>3515.6358744639633</v>
      </c>
      <c r="J40" s="11">
        <f t="shared" si="9"/>
        <v>3555.6009939847631</v>
      </c>
      <c r="K40" s="11">
        <f t="shared" si="9"/>
        <v>3578.4486607188037</v>
      </c>
      <c r="L40" s="11">
        <f t="shared" si="9"/>
        <v>3602.3918004892407</v>
      </c>
      <c r="M40" s="11">
        <f t="shared" si="9"/>
        <v>3608.2892785754429</v>
      </c>
      <c r="N40" s="11">
        <f t="shared" si="9"/>
        <v>3595.311606798175</v>
      </c>
      <c r="O40" s="11">
        <f t="shared" si="9"/>
        <v>3588.2405101630629</v>
      </c>
      <c r="P40" s="11">
        <f t="shared" si="9"/>
        <v>3605.3827397066298</v>
      </c>
      <c r="Q40" s="11">
        <f t="shared" si="9"/>
        <v>3657.6072041264788</v>
      </c>
      <c r="R40" s="11">
        <f t="shared" si="9"/>
        <v>3733.1042312323289</v>
      </c>
      <c r="S40" s="11">
        <f t="shared" si="9"/>
        <v>3844.4550761818136</v>
      </c>
      <c r="T40" s="11">
        <f t="shared" si="9"/>
        <v>3975.505603727433</v>
      </c>
      <c r="U40" s="11">
        <f t="shared" si="9"/>
        <v>4069.6687842713573</v>
      </c>
      <c r="V40" s="11">
        <f t="shared" si="9"/>
        <v>4139.7810433247205</v>
      </c>
      <c r="W40" s="11">
        <f t="shared" si="9"/>
        <v>4238.9530927745263</v>
      </c>
      <c r="X40" s="11">
        <f t="shared" si="9"/>
        <v>4365.019755734108</v>
      </c>
    </row>
    <row r="41" spans="1:24" ht="15.75">
      <c r="B41" s="20" t="s">
        <v>38</v>
      </c>
      <c r="C41" s="7"/>
      <c r="D41" s="37">
        <f>+D9/D36</f>
        <v>15274.126208947686</v>
      </c>
      <c r="E41" s="37">
        <f t="shared" ref="E41:X41" si="10">+E9/E36</f>
        <v>15423.314417917616</v>
      </c>
      <c r="F41" s="37">
        <f t="shared" si="10"/>
        <v>15580.961435171555</v>
      </c>
      <c r="G41" s="37">
        <f t="shared" si="10"/>
        <v>15743.06191024568</v>
      </c>
      <c r="H41" s="37">
        <f t="shared" si="10"/>
        <v>15905.836170008337</v>
      </c>
      <c r="I41" s="37">
        <f t="shared" si="10"/>
        <v>16068.278863789428</v>
      </c>
      <c r="J41" s="37">
        <f t="shared" si="10"/>
        <v>16210.939689953922</v>
      </c>
      <c r="K41" s="37">
        <f t="shared" si="10"/>
        <v>16346.960460759137</v>
      </c>
      <c r="L41" s="37">
        <f t="shared" si="10"/>
        <v>16481.662098839508</v>
      </c>
      <c r="M41" s="37">
        <f t="shared" si="10"/>
        <v>16609.359129096367</v>
      </c>
      <c r="N41" s="37">
        <f t="shared" si="10"/>
        <v>16739.754572811562</v>
      </c>
      <c r="O41" s="37">
        <f t="shared" si="10"/>
        <v>16644.519965579046</v>
      </c>
      <c r="P41" s="37">
        <f t="shared" si="10"/>
        <v>16558.43004377195</v>
      </c>
      <c r="Q41" s="37">
        <f t="shared" si="10"/>
        <v>16470.910035698958</v>
      </c>
      <c r="R41" s="37">
        <f t="shared" si="10"/>
        <v>16342.954574596437</v>
      </c>
      <c r="S41" s="37">
        <f t="shared" si="10"/>
        <v>16232.342676284214</v>
      </c>
      <c r="T41" s="37">
        <f t="shared" si="10"/>
        <v>16328.242373077668</v>
      </c>
      <c r="U41" s="37">
        <f t="shared" si="10"/>
        <v>16416.847191597994</v>
      </c>
      <c r="V41" s="37">
        <f t="shared" si="10"/>
        <v>16481.165872895865</v>
      </c>
      <c r="W41" s="37">
        <f t="shared" si="10"/>
        <v>16342.880432955049</v>
      </c>
      <c r="X41" s="37">
        <f t="shared" si="10"/>
        <v>16555.508196327719</v>
      </c>
    </row>
    <row r="42" spans="1:24" ht="15.75">
      <c r="B42" s="20" t="s">
        <v>10</v>
      </c>
      <c r="C42" s="9"/>
      <c r="D42" s="11">
        <f t="shared" ref="D42:X42" si="11">+D10/D36</f>
        <v>5295.8402130011455</v>
      </c>
      <c r="E42" s="11">
        <f t="shared" si="11"/>
        <v>5028.6450256564203</v>
      </c>
      <c r="F42" s="11">
        <f t="shared" si="11"/>
        <v>4775.8278594641897</v>
      </c>
      <c r="G42" s="11">
        <f t="shared" si="11"/>
        <v>4520.4644997885762</v>
      </c>
      <c r="H42" s="11">
        <f t="shared" si="11"/>
        <v>4278.9847069921952</v>
      </c>
      <c r="I42" s="11">
        <f t="shared" si="11"/>
        <v>4051.08273629928</v>
      </c>
      <c r="J42" s="11">
        <f t="shared" si="11"/>
        <v>3832.1337086013705</v>
      </c>
      <c r="K42" s="11">
        <f t="shared" si="11"/>
        <v>3628.2493524810129</v>
      </c>
      <c r="L42" s="11">
        <f t="shared" si="11"/>
        <v>3430.4133623262633</v>
      </c>
      <c r="M42" s="11">
        <f t="shared" si="11"/>
        <v>3237.2004292727543</v>
      </c>
      <c r="N42" s="11">
        <f t="shared" si="11"/>
        <v>3046.4719548945304</v>
      </c>
      <c r="O42" s="11">
        <f t="shared" si="11"/>
        <v>2863.0315886036269</v>
      </c>
      <c r="P42" s="11">
        <f t="shared" si="11"/>
        <v>2679.1875933623242</v>
      </c>
      <c r="Q42" s="11">
        <f t="shared" si="11"/>
        <v>2504.9029196055599</v>
      </c>
      <c r="R42" s="11">
        <f t="shared" si="11"/>
        <v>2345.226343733103</v>
      </c>
      <c r="S42" s="11">
        <f t="shared" si="11"/>
        <v>2204.0288998931819</v>
      </c>
      <c r="T42" s="11">
        <f t="shared" si="11"/>
        <v>2077.9867319475661</v>
      </c>
      <c r="U42" s="11">
        <f t="shared" si="11"/>
        <v>1965.4035401984499</v>
      </c>
      <c r="V42" s="11">
        <f t="shared" si="11"/>
        <v>1861.7071849616887</v>
      </c>
      <c r="W42" s="11">
        <f t="shared" si="11"/>
        <v>1762.1849645001212</v>
      </c>
      <c r="X42" s="11">
        <f t="shared" si="11"/>
        <v>1659.4346514909837</v>
      </c>
    </row>
    <row r="43" spans="1:24" ht="15.75">
      <c r="B43" s="26" t="s">
        <v>32</v>
      </c>
      <c r="C43" s="9"/>
      <c r="D43" s="11">
        <f t="shared" ref="D43:X43" si="12">+D11/D36</f>
        <v>87.963638705449071</v>
      </c>
      <c r="E43" s="11">
        <f t="shared" si="12"/>
        <v>85.447411805895442</v>
      </c>
      <c r="F43" s="11">
        <f t="shared" si="12"/>
        <v>83.026669058967414</v>
      </c>
      <c r="G43" s="11">
        <f t="shared" si="12"/>
        <v>80.727578684928133</v>
      </c>
      <c r="H43" s="11">
        <f t="shared" si="12"/>
        <v>78.580888151104233</v>
      </c>
      <c r="I43" s="11">
        <f t="shared" si="12"/>
        <v>76.593758910806216</v>
      </c>
      <c r="J43" s="11">
        <f t="shared" si="12"/>
        <v>74.77795029664712</v>
      </c>
      <c r="K43" s="11">
        <f t="shared" si="12"/>
        <v>73.096702265354168</v>
      </c>
      <c r="L43" s="11">
        <f t="shared" si="12"/>
        <v>71.460827494800938</v>
      </c>
      <c r="M43" s="11">
        <f t="shared" si="12"/>
        <v>69.768740006022824</v>
      </c>
      <c r="N43" s="11">
        <f t="shared" si="12"/>
        <v>67.971594033533165</v>
      </c>
      <c r="O43" s="11">
        <f t="shared" si="12"/>
        <v>65.994283764901169</v>
      </c>
      <c r="P43" s="11">
        <f t="shared" si="12"/>
        <v>63.968709234434634</v>
      </c>
      <c r="Q43" s="11">
        <f t="shared" si="12"/>
        <v>61.992820788525016</v>
      </c>
      <c r="R43" s="11">
        <f t="shared" si="12"/>
        <v>60.174285573992996</v>
      </c>
      <c r="S43" s="11">
        <f t="shared" si="12"/>
        <v>58.568684512841877</v>
      </c>
      <c r="T43" s="11">
        <f t="shared" si="12"/>
        <v>57.23112126876039</v>
      </c>
      <c r="U43" s="11">
        <f t="shared" si="12"/>
        <v>56.058243127809114</v>
      </c>
      <c r="V43" s="11">
        <f t="shared" si="12"/>
        <v>55.010033353403522</v>
      </c>
      <c r="W43" s="11">
        <f t="shared" si="12"/>
        <v>54.037072080548597</v>
      </c>
      <c r="X43" s="11">
        <f t="shared" si="12"/>
        <v>53.105197733522751</v>
      </c>
    </row>
    <row r="44" spans="1:24" ht="15.75">
      <c r="B44" s="26" t="s">
        <v>33</v>
      </c>
      <c r="C44" s="9"/>
      <c r="D44" s="11">
        <f t="shared" ref="D44:X44" si="13">+D12/D36</f>
        <v>5207.8765742956966</v>
      </c>
      <c r="E44" s="11">
        <f t="shared" si="13"/>
        <v>4943.1976138505252</v>
      </c>
      <c r="F44" s="11">
        <f t="shared" si="13"/>
        <v>4692.8011904052228</v>
      </c>
      <c r="G44" s="11">
        <f t="shared" si="13"/>
        <v>4439.7369211036475</v>
      </c>
      <c r="H44" s="11">
        <f t="shared" si="13"/>
        <v>4200.4038188410905</v>
      </c>
      <c r="I44" s="11">
        <f t="shared" si="13"/>
        <v>3974.4889773884738</v>
      </c>
      <c r="J44" s="11">
        <f t="shared" si="13"/>
        <v>3757.3557583047232</v>
      </c>
      <c r="K44" s="11">
        <f t="shared" si="13"/>
        <v>3555.1526502156589</v>
      </c>
      <c r="L44" s="11">
        <f t="shared" si="13"/>
        <v>3358.9525348314628</v>
      </c>
      <c r="M44" s="11">
        <f t="shared" si="13"/>
        <v>3167.4316892667316</v>
      </c>
      <c r="N44" s="11">
        <f t="shared" si="13"/>
        <v>2978.5003608609973</v>
      </c>
      <c r="O44" s="11">
        <f t="shared" si="13"/>
        <v>2797.0373048387264</v>
      </c>
      <c r="P44" s="11">
        <f t="shared" si="13"/>
        <v>2615.2188841278899</v>
      </c>
      <c r="Q44" s="11">
        <f t="shared" si="13"/>
        <v>2442.9100988170349</v>
      </c>
      <c r="R44" s="11">
        <f t="shared" si="13"/>
        <v>2285.0520581591104</v>
      </c>
      <c r="S44" s="11">
        <f t="shared" si="13"/>
        <v>2145.4602153803398</v>
      </c>
      <c r="T44" s="11">
        <f t="shared" si="13"/>
        <v>2020.7556106788054</v>
      </c>
      <c r="U44" s="11">
        <f t="shared" si="13"/>
        <v>1909.3452970706408</v>
      </c>
      <c r="V44" s="11">
        <f t="shared" si="13"/>
        <v>1806.6971516082854</v>
      </c>
      <c r="W44" s="11">
        <f t="shared" si="13"/>
        <v>1708.1478924195724</v>
      </c>
      <c r="X44" s="11">
        <f t="shared" si="13"/>
        <v>1606.3294537574609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87.963638705449071</v>
      </c>
      <c r="E46" s="11">
        <f t="shared" si="15"/>
        <v>85.447411805895442</v>
      </c>
      <c r="F46" s="11">
        <f t="shared" si="15"/>
        <v>83.026669058967414</v>
      </c>
      <c r="G46" s="11">
        <f t="shared" si="15"/>
        <v>80.727578684928133</v>
      </c>
      <c r="H46" s="11">
        <f t="shared" si="15"/>
        <v>78.580888151104233</v>
      </c>
      <c r="I46" s="11">
        <f t="shared" si="15"/>
        <v>76.593758910806216</v>
      </c>
      <c r="J46" s="11">
        <f t="shared" si="15"/>
        <v>74.77795029664712</v>
      </c>
      <c r="K46" s="11">
        <f t="shared" si="15"/>
        <v>73.096702265354168</v>
      </c>
      <c r="L46" s="11">
        <f t="shared" si="15"/>
        <v>71.460827494800938</v>
      </c>
      <c r="M46" s="11">
        <f t="shared" si="15"/>
        <v>69.768740006022824</v>
      </c>
      <c r="N46" s="11">
        <f t="shared" si="15"/>
        <v>67.971594033533165</v>
      </c>
      <c r="O46" s="11">
        <f t="shared" si="15"/>
        <v>65.994283764901169</v>
      </c>
      <c r="P46" s="11">
        <f t="shared" si="15"/>
        <v>63.968709234434634</v>
      </c>
      <c r="Q46" s="11">
        <f t="shared" si="15"/>
        <v>61.992820788525016</v>
      </c>
      <c r="R46" s="11">
        <f t="shared" si="15"/>
        <v>60.174285573992996</v>
      </c>
      <c r="S46" s="11">
        <f t="shared" si="15"/>
        <v>58.568684512841877</v>
      </c>
      <c r="T46" s="11">
        <f t="shared" si="15"/>
        <v>57.23112126876039</v>
      </c>
      <c r="U46" s="11">
        <f t="shared" si="15"/>
        <v>56.058243127809114</v>
      </c>
      <c r="V46" s="11">
        <f t="shared" si="15"/>
        <v>55.010033353403522</v>
      </c>
      <c r="W46" s="11">
        <f t="shared" si="15"/>
        <v>54.037072080548597</v>
      </c>
      <c r="X46" s="11">
        <f t="shared" si="15"/>
        <v>53.105197733522751</v>
      </c>
    </row>
    <row r="47" spans="1:24" ht="15.75">
      <c r="B47" s="10" t="s">
        <v>12</v>
      </c>
      <c r="C47" s="9"/>
      <c r="D47" s="11">
        <f t="shared" ref="D47:X47" si="16">+D19/D36</f>
        <v>4754.2565594623566</v>
      </c>
      <c r="E47" s="11">
        <f t="shared" si="16"/>
        <v>4502.9869385294387</v>
      </c>
      <c r="F47" s="11">
        <f t="shared" si="16"/>
        <v>4265.4611474839858</v>
      </c>
      <c r="G47" s="11">
        <f t="shared" si="16"/>
        <v>4024.542822983632</v>
      </c>
      <c r="H47" s="11">
        <f t="shared" si="16"/>
        <v>3796.6140833688264</v>
      </c>
      <c r="I47" s="11">
        <f t="shared" si="16"/>
        <v>3581.3489362674768</v>
      </c>
      <c r="J47" s="11">
        <f t="shared" si="16"/>
        <v>3374.0872146836364</v>
      </c>
      <c r="K47" s="11">
        <f t="shared" si="16"/>
        <v>3181.0812146480912</v>
      </c>
      <c r="L47" s="11">
        <f t="shared" si="16"/>
        <v>2993.8401090559278</v>
      </c>
      <c r="M47" s="11">
        <f t="shared" si="16"/>
        <v>2811.457793801168</v>
      </c>
      <c r="N47" s="11">
        <f t="shared" si="16"/>
        <v>2632.1910284485321</v>
      </c>
      <c r="O47" s="11">
        <f t="shared" si="16"/>
        <v>2460.9192993835768</v>
      </c>
      <c r="P47" s="11">
        <f t="shared" si="16"/>
        <v>2289.6095258235687</v>
      </c>
      <c r="Q47" s="11">
        <f t="shared" si="16"/>
        <v>2127.5305358990008</v>
      </c>
      <c r="R47" s="11">
        <f t="shared" si="16"/>
        <v>1979.1724309953099</v>
      </c>
      <c r="S47" s="11">
        <f t="shared" si="16"/>
        <v>1848.0854553615955</v>
      </c>
      <c r="T47" s="11">
        <f t="shared" si="16"/>
        <v>1730.8288064755304</v>
      </c>
      <c r="U47" s="11">
        <f t="shared" si="16"/>
        <v>1626.0052462604156</v>
      </c>
      <c r="V47" s="11">
        <f t="shared" si="16"/>
        <v>1529.2177175299805</v>
      </c>
      <c r="W47" s="11">
        <f t="shared" si="16"/>
        <v>1436.0146300475833</v>
      </c>
      <c r="X47" s="11">
        <f t="shared" si="16"/>
        <v>1339.5122999293953</v>
      </c>
    </row>
    <row r="48" spans="1:24" ht="15.75">
      <c r="B48" s="10" t="s">
        <v>16</v>
      </c>
      <c r="C48" s="9"/>
      <c r="D48" s="11">
        <f t="shared" ref="D48:X48" si="17">+D23/D36</f>
        <v>453.62001483333984</v>
      </c>
      <c r="E48" s="11">
        <f t="shared" si="17"/>
        <v>440.21067532108685</v>
      </c>
      <c r="F48" s="11">
        <f t="shared" si="17"/>
        <v>427.34004292123598</v>
      </c>
      <c r="G48" s="11">
        <f t="shared" si="17"/>
        <v>415.19409812001567</v>
      </c>
      <c r="H48" s="11">
        <f t="shared" si="17"/>
        <v>403.78973547226389</v>
      </c>
      <c r="I48" s="11">
        <f t="shared" si="17"/>
        <v>393.14004112099701</v>
      </c>
      <c r="J48" s="11">
        <f t="shared" si="17"/>
        <v>383.26854362108691</v>
      </c>
      <c r="K48" s="11">
        <f t="shared" si="17"/>
        <v>374.0714355675679</v>
      </c>
      <c r="L48" s="11">
        <f t="shared" si="17"/>
        <v>365.1124257755348</v>
      </c>
      <c r="M48" s="11">
        <f t="shared" si="17"/>
        <v>355.97389546556371</v>
      </c>
      <c r="N48" s="11">
        <f t="shared" si="17"/>
        <v>346.30933241246481</v>
      </c>
      <c r="O48" s="11">
        <f t="shared" si="17"/>
        <v>336.11800545514939</v>
      </c>
      <c r="P48" s="11">
        <f t="shared" si="17"/>
        <v>325.60935830432112</v>
      </c>
      <c r="Q48" s="11">
        <f t="shared" si="17"/>
        <v>315.37956291803442</v>
      </c>
      <c r="R48" s="11">
        <f t="shared" si="17"/>
        <v>305.87962716380054</v>
      </c>
      <c r="S48" s="11">
        <f t="shared" si="17"/>
        <v>297.3747600187445</v>
      </c>
      <c r="T48" s="11">
        <f t="shared" si="17"/>
        <v>289.92680420327537</v>
      </c>
      <c r="U48" s="11">
        <f t="shared" si="17"/>
        <v>283.34005081022519</v>
      </c>
      <c r="V48" s="11">
        <f t="shared" si="17"/>
        <v>277.47943407830462</v>
      </c>
      <c r="W48" s="11">
        <f t="shared" si="17"/>
        <v>272.13326237198925</v>
      </c>
      <c r="X48" s="11">
        <f t="shared" si="17"/>
        <v>266.8171538280655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1019.6895886230139</v>
      </c>
      <c r="E50" s="11">
        <f t="shared" ref="E50:X50" si="18">+E35/E36</f>
        <v>1068.519461845247</v>
      </c>
      <c r="F50" s="11">
        <f t="shared" si="18"/>
        <v>1177.8111577921993</v>
      </c>
      <c r="G50" s="11">
        <f t="shared" si="18"/>
        <v>1204.2070896065259</v>
      </c>
      <c r="H50" s="11">
        <f t="shared" si="18"/>
        <v>1256.4232228489634</v>
      </c>
      <c r="I50" s="11">
        <f t="shared" si="18"/>
        <v>1310.3754580040872</v>
      </c>
      <c r="J50" s="11">
        <f t="shared" si="18"/>
        <v>1404.6632172579136</v>
      </c>
      <c r="K50" s="11">
        <f t="shared" si="18"/>
        <v>1441.7069218583181</v>
      </c>
      <c r="L50" s="11">
        <f t="shared" si="18"/>
        <v>1504.7038096986178</v>
      </c>
      <c r="M50" s="11">
        <f t="shared" si="18"/>
        <v>1416.5176971923793</v>
      </c>
      <c r="N50" s="11">
        <f t="shared" si="18"/>
        <v>1389.0100772439605</v>
      </c>
      <c r="O50" s="11">
        <f t="shared" si="18"/>
        <v>1400.8378275877628</v>
      </c>
      <c r="P50" s="11">
        <f t="shared" si="18"/>
        <v>1465.6754486264711</v>
      </c>
      <c r="Q50" s="11">
        <f t="shared" si="18"/>
        <v>1429.8950641673398</v>
      </c>
      <c r="R50" s="11">
        <f t="shared" si="18"/>
        <v>1484.8973602228591</v>
      </c>
      <c r="S50" s="11">
        <f t="shared" si="18"/>
        <v>1536.2913368003294</v>
      </c>
      <c r="T50" s="11">
        <f t="shared" si="18"/>
        <v>1576.5746571813568</v>
      </c>
      <c r="U50" s="11">
        <f t="shared" si="18"/>
        <v>1631.4981875562762</v>
      </c>
      <c r="V50" s="11">
        <f t="shared" si="18"/>
        <v>1672.2567257987691</v>
      </c>
      <c r="W50" s="11">
        <f t="shared" si="18"/>
        <v>1741.0246783803825</v>
      </c>
      <c r="X50" s="11">
        <f t="shared" si="18"/>
        <v>1765.8838278882145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-0.69489878845372388</v>
      </c>
      <c r="F53" s="32">
        <f>IFERROR(((F39/$D39)-1)*100,0)</f>
        <v>-1.0558033584295523</v>
      </c>
      <c r="G53" s="32">
        <f>IFERROR(((G39/$D39)-1)*100,0)</f>
        <v>-1.4163293911410801</v>
      </c>
      <c r="H53" s="32">
        <f t="shared" ref="H53:X53" si="19">IFERROR(((H39/$D39)-1)*100,0)</f>
        <v>-1.5324829009282004</v>
      </c>
      <c r="I53" s="32">
        <f t="shared" si="19"/>
        <v>-1.6188053166745542</v>
      </c>
      <c r="J53" s="32">
        <f t="shared" si="19"/>
        <v>-1.770000941164418</v>
      </c>
      <c r="K53" s="32">
        <f t="shared" si="19"/>
        <v>-1.9573806882764888</v>
      </c>
      <c r="L53" s="32">
        <f t="shared" si="19"/>
        <v>-2.1205149679268565</v>
      </c>
      <c r="M53" s="32">
        <f t="shared" si="19"/>
        <v>-2.3686779666522439</v>
      </c>
      <c r="N53" s="32">
        <f t="shared" si="19"/>
        <v>-2.6738353713405827</v>
      </c>
      <c r="O53" s="32">
        <f t="shared" si="19"/>
        <v>-3.8632596472910841</v>
      </c>
      <c r="P53" s="32">
        <f t="shared" si="19"/>
        <v>-4.9155105836204083</v>
      </c>
      <c r="Q53" s="32">
        <f t="shared" si="19"/>
        <v>-5.7878928291855924</v>
      </c>
      <c r="R53" s="32">
        <f t="shared" si="19"/>
        <v>-6.6709094543218601</v>
      </c>
      <c r="S53" s="32">
        <f t="shared" si="19"/>
        <v>-7.2555710254982646</v>
      </c>
      <c r="T53" s="32">
        <f t="shared" si="19"/>
        <v>-6.8355390304938535</v>
      </c>
      <c r="U53" s="32">
        <f t="shared" si="19"/>
        <v>-6.5433932327328641</v>
      </c>
      <c r="V53" s="32">
        <f t="shared" si="19"/>
        <v>-6.4154598489906567</v>
      </c>
      <c r="W53" s="32">
        <f t="shared" si="19"/>
        <v>-6.9925336162230067</v>
      </c>
      <c r="X53" s="32">
        <f t="shared" si="19"/>
        <v>-6.0104110764504393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-1.4167854661561785</v>
      </c>
      <c r="F54" s="32">
        <f t="shared" ref="F54:I54" si="21">IFERROR(((F40/$D40)-1)*100,0)</f>
        <v>-1.171650165564464</v>
      </c>
      <c r="G54" s="32">
        <f t="shared" si="21"/>
        <v>-0.97910204274486157</v>
      </c>
      <c r="H54" s="32">
        <f t="shared" si="21"/>
        <v>0.49171280750170965</v>
      </c>
      <c r="I54" s="32">
        <f t="shared" si="21"/>
        <v>1.7865060664002952</v>
      </c>
      <c r="J54" s="32">
        <f t="shared" ref="J54:X54" si="22">IFERROR(((J40/$D40)-1)*100,0)</f>
        <v>2.9435968533318535</v>
      </c>
      <c r="K54" s="32">
        <f t="shared" si="22"/>
        <v>3.6050943040546457</v>
      </c>
      <c r="L54" s="32">
        <f t="shared" si="22"/>
        <v>4.2983084560645812</v>
      </c>
      <c r="M54" s="32">
        <f t="shared" si="22"/>
        <v>4.4690552883397627</v>
      </c>
      <c r="N54" s="32">
        <f t="shared" si="22"/>
        <v>4.0933190305892264</v>
      </c>
      <c r="O54" s="32">
        <f t="shared" si="22"/>
        <v>3.8885929877775061</v>
      </c>
      <c r="P54" s="32">
        <f t="shared" si="22"/>
        <v>4.3849036734493918</v>
      </c>
      <c r="Q54" s="32">
        <f t="shared" si="22"/>
        <v>5.8969333472551178</v>
      </c>
      <c r="R54" s="32">
        <f t="shared" si="22"/>
        <v>8.0827622788922646</v>
      </c>
      <c r="S54" s="32">
        <f t="shared" si="22"/>
        <v>11.306649467345098</v>
      </c>
      <c r="T54" s="32">
        <f t="shared" si="22"/>
        <v>15.100892043465407</v>
      </c>
      <c r="U54" s="32">
        <f t="shared" si="22"/>
        <v>17.827153092649596</v>
      </c>
      <c r="V54" s="32">
        <f t="shared" si="22"/>
        <v>19.857079437781209</v>
      </c>
      <c r="W54" s="32">
        <f t="shared" si="22"/>
        <v>22.72835984718342</v>
      </c>
      <c r="X54" s="39">
        <f t="shared" si="22"/>
        <v>26.37830700107142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0.97673809243854492</v>
      </c>
      <c r="F55" s="32">
        <f t="shared" ref="F55:I55" si="23">IFERROR(((F41/$D41)-1)*100,0)</f>
        <v>2.0088561664766358</v>
      </c>
      <c r="G55" s="32">
        <f t="shared" si="23"/>
        <v>3.0701311150832966</v>
      </c>
      <c r="H55" s="32">
        <f t="shared" si="23"/>
        <v>4.1358173450903646</v>
      </c>
      <c r="I55" s="32">
        <f t="shared" si="23"/>
        <v>5.1993328061969324</v>
      </c>
      <c r="J55" s="32">
        <f t="shared" ref="J55:X55" si="24">IFERROR(((J41/$D41)-1)*100,0)</f>
        <v>6.1333359970368928</v>
      </c>
      <c r="K55" s="32">
        <f t="shared" si="24"/>
        <v>7.0238666168869202</v>
      </c>
      <c r="L55" s="32">
        <f t="shared" si="24"/>
        <v>7.9057608492486997</v>
      </c>
      <c r="M55" s="32">
        <f t="shared" si="24"/>
        <v>8.7417957785794087</v>
      </c>
      <c r="N55" s="32">
        <f t="shared" si="24"/>
        <v>9.595497273063657</v>
      </c>
      <c r="O55" s="32">
        <f t="shared" si="24"/>
        <v>8.9719944557520748</v>
      </c>
      <c r="P55" s="32">
        <f t="shared" si="24"/>
        <v>8.408362070963582</v>
      </c>
      <c r="Q55" s="32">
        <f t="shared" si="24"/>
        <v>7.835366883705519</v>
      </c>
      <c r="R55" s="32">
        <f t="shared" si="24"/>
        <v>6.9976400026249941</v>
      </c>
      <c r="S55" s="32">
        <f t="shared" si="24"/>
        <v>6.2734617629072398</v>
      </c>
      <c r="T55" s="32">
        <f t="shared" si="24"/>
        <v>6.9013189344505621</v>
      </c>
      <c r="U55" s="32">
        <f t="shared" si="24"/>
        <v>7.4814163967094505</v>
      </c>
      <c r="V55" s="32">
        <f t="shared" si="24"/>
        <v>7.9025120483886546</v>
      </c>
      <c r="W55" s="32">
        <f t="shared" si="24"/>
        <v>6.9971545958634307</v>
      </c>
      <c r="X55" s="32">
        <f t="shared" si="24"/>
        <v>8.3892326791786598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-5.0453785725779294</v>
      </c>
      <c r="F56" s="32">
        <f t="shared" ref="F56:I56" si="25">IFERROR(((F42/$D42)-1)*100,0)</f>
        <v>-9.8192606389509116</v>
      </c>
      <c r="G56" s="32">
        <f t="shared" si="25"/>
        <v>-14.641221827445673</v>
      </c>
      <c r="H56" s="32">
        <f t="shared" si="25"/>
        <v>-19.20102316366339</v>
      </c>
      <c r="I56" s="32">
        <f t="shared" si="25"/>
        <v>-23.504437948222446</v>
      </c>
      <c r="J56" s="32">
        <f t="shared" ref="J56:X56" si="26">IFERROR(((J42/$D42)-1)*100,0)</f>
        <v>-27.638796593719249</v>
      </c>
      <c r="K56" s="32">
        <f t="shared" si="26"/>
        <v>-31.48869288816989</v>
      </c>
      <c r="L56" s="32">
        <f t="shared" si="26"/>
        <v>-35.224379430771144</v>
      </c>
      <c r="M56" s="32">
        <f t="shared" si="26"/>
        <v>-38.872769965273612</v>
      </c>
      <c r="N56" s="32">
        <f t="shared" si="26"/>
        <v>-42.474247100289695</v>
      </c>
      <c r="O56" s="32">
        <f t="shared" si="26"/>
        <v>-45.938104749177263</v>
      </c>
      <c r="P56" s="32">
        <f t="shared" si="26"/>
        <v>-49.409584020586749</v>
      </c>
      <c r="Q56" s="32">
        <f t="shared" si="26"/>
        <v>-52.700557062577325</v>
      </c>
      <c r="R56" s="32">
        <f t="shared" si="26"/>
        <v>-55.715689118118874</v>
      </c>
      <c r="S56" s="32">
        <f t="shared" si="26"/>
        <v>-58.38188443672545</v>
      </c>
      <c r="T56" s="32">
        <f t="shared" si="26"/>
        <v>-60.761906546081867</v>
      </c>
      <c r="U56" s="32">
        <f t="shared" si="26"/>
        <v>-62.887786240728396</v>
      </c>
      <c r="V56" s="32">
        <f t="shared" si="26"/>
        <v>-64.845858068163622</v>
      </c>
      <c r="W56" s="32">
        <f t="shared" si="26"/>
        <v>-66.725110773281941</v>
      </c>
      <c r="X56" s="32">
        <f t="shared" si="26"/>
        <v>-68.665318726627817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-2.8605307108535483</v>
      </c>
      <c r="F57" s="32">
        <f t="shared" ref="F57:I57" si="27">IFERROR(((F43/$D43)-1)*100,0)</f>
        <v>-5.6125118505083282</v>
      </c>
      <c r="G57" s="32">
        <f t="shared" si="27"/>
        <v>-8.2261945128841987</v>
      </c>
      <c r="H57" s="32">
        <f t="shared" si="27"/>
        <v>-10.666623951020803</v>
      </c>
      <c r="I57" s="32">
        <f t="shared" si="27"/>
        <v>-12.925658785802963</v>
      </c>
      <c r="J57" s="32">
        <f t="shared" ref="J57:X57" si="28">IFERROR(((J43/$D43)-1)*100,0)</f>
        <v>-14.989930615484127</v>
      </c>
      <c r="K57" s="32">
        <f t="shared" si="28"/>
        <v>-16.901229484011715</v>
      </c>
      <c r="L57" s="32">
        <f t="shared" si="28"/>
        <v>-18.760946515535437</v>
      </c>
      <c r="M57" s="32">
        <f t="shared" si="28"/>
        <v>-20.684568041066186</v>
      </c>
      <c r="N57" s="32">
        <f t="shared" si="28"/>
        <v>-22.727623556888467</v>
      </c>
      <c r="O57" s="32">
        <f t="shared" si="28"/>
        <v>-24.975495857002294</v>
      </c>
      <c r="P57" s="32">
        <f t="shared" si="28"/>
        <v>-27.278236580642979</v>
      </c>
      <c r="Q57" s="32">
        <f t="shared" si="28"/>
        <v>-29.524492505236989</v>
      </c>
      <c r="R57" s="32">
        <f t="shared" si="28"/>
        <v>-31.5918640252141</v>
      </c>
      <c r="S57" s="32">
        <f t="shared" si="28"/>
        <v>-33.417164893596272</v>
      </c>
      <c r="T57" s="32">
        <f t="shared" si="28"/>
        <v>-34.937751426584519</v>
      </c>
      <c r="U57" s="32">
        <f t="shared" si="28"/>
        <v>-36.271118438468505</v>
      </c>
      <c r="V57" s="32">
        <f t="shared" si="28"/>
        <v>-37.462758290834749</v>
      </c>
      <c r="W57" s="32">
        <f t="shared" si="28"/>
        <v>-38.568853135447689</v>
      </c>
      <c r="X57" s="32">
        <f t="shared" si="28"/>
        <v>-39.62823899162661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-5.0822817451461226</v>
      </c>
      <c r="F58" s="32">
        <f t="shared" ref="F58:I58" si="29">IFERROR(((F44/$D44)-1)*100,0)</f>
        <v>-9.8903147288994973</v>
      </c>
      <c r="G58" s="32">
        <f t="shared" si="29"/>
        <v>-14.749574845596847</v>
      </c>
      <c r="H58" s="32">
        <f t="shared" si="29"/>
        <v>-19.345173432626041</v>
      </c>
      <c r="I58" s="32">
        <f t="shared" si="29"/>
        <v>-23.683118816501981</v>
      </c>
      <c r="J58" s="32">
        <f t="shared" ref="J58:X58" si="30">IFERROR(((J44/$D44)-1)*100,0)</f>
        <v>-27.852442263133693</v>
      </c>
      <c r="K58" s="32">
        <f t="shared" si="30"/>
        <v>-31.735082437193686</v>
      </c>
      <c r="L58" s="32">
        <f t="shared" si="30"/>
        <v>-35.502455042615502</v>
      </c>
      <c r="M58" s="32">
        <f t="shared" si="30"/>
        <v>-39.179977787874343</v>
      </c>
      <c r="N58" s="32">
        <f t="shared" si="30"/>
        <v>-42.807777443078052</v>
      </c>
      <c r="O58" s="32">
        <f t="shared" si="30"/>
        <v>-46.292173692365346</v>
      </c>
      <c r="P58" s="32">
        <f t="shared" si="30"/>
        <v>-49.78339354208741</v>
      </c>
      <c r="Q58" s="32">
        <f t="shared" si="30"/>
        <v>-53.092012378434504</v>
      </c>
      <c r="R58" s="32">
        <f t="shared" si="30"/>
        <v>-56.123152583197758</v>
      </c>
      <c r="S58" s="32">
        <f t="shared" si="30"/>
        <v>-58.803551029423382</v>
      </c>
      <c r="T58" s="32">
        <f t="shared" si="30"/>
        <v>-61.198089435287962</v>
      </c>
      <c r="U58" s="32">
        <f t="shared" si="30"/>
        <v>-63.337355065315528</v>
      </c>
      <c r="V58" s="32">
        <f t="shared" si="30"/>
        <v>-65.308372311941369</v>
      </c>
      <c r="W58" s="32">
        <f t="shared" si="30"/>
        <v>-67.200684039817531</v>
      </c>
      <c r="X58" s="32">
        <f t="shared" si="30"/>
        <v>-69.155769518698747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-2.8605307108535483</v>
      </c>
      <c r="F60" s="32">
        <f t="shared" ref="F60:I60" si="33">IFERROR(((F46/$D46)-1)*100,0)</f>
        <v>-5.6125118505083282</v>
      </c>
      <c r="G60" s="32">
        <f t="shared" si="33"/>
        <v>-8.2261945128841987</v>
      </c>
      <c r="H60" s="32">
        <f t="shared" si="33"/>
        <v>-10.666623951020803</v>
      </c>
      <c r="I60" s="32">
        <f t="shared" si="33"/>
        <v>-12.925658785802963</v>
      </c>
      <c r="J60" s="32">
        <f t="shared" ref="J60:X60" si="34">IFERROR(((J46/$D46)-1)*100,0)</f>
        <v>-14.989930615484127</v>
      </c>
      <c r="K60" s="32">
        <f t="shared" si="34"/>
        <v>-16.901229484011715</v>
      </c>
      <c r="L60" s="32">
        <f t="shared" si="34"/>
        <v>-18.760946515535437</v>
      </c>
      <c r="M60" s="32">
        <f t="shared" si="34"/>
        <v>-20.684568041066186</v>
      </c>
      <c r="N60" s="32">
        <f t="shared" si="34"/>
        <v>-22.727623556888467</v>
      </c>
      <c r="O60" s="32">
        <f t="shared" si="34"/>
        <v>-24.975495857002294</v>
      </c>
      <c r="P60" s="32">
        <f t="shared" si="34"/>
        <v>-27.278236580642979</v>
      </c>
      <c r="Q60" s="32">
        <f t="shared" si="34"/>
        <v>-29.524492505236989</v>
      </c>
      <c r="R60" s="32">
        <f t="shared" si="34"/>
        <v>-31.5918640252141</v>
      </c>
      <c r="S60" s="32">
        <f t="shared" si="34"/>
        <v>-33.417164893596272</v>
      </c>
      <c r="T60" s="32">
        <f t="shared" si="34"/>
        <v>-34.937751426584519</v>
      </c>
      <c r="U60" s="32">
        <f t="shared" si="34"/>
        <v>-36.271118438468505</v>
      </c>
      <c r="V60" s="32">
        <f t="shared" si="34"/>
        <v>-37.462758290834749</v>
      </c>
      <c r="W60" s="32">
        <f t="shared" si="34"/>
        <v>-38.568853135447689</v>
      </c>
      <c r="X60" s="32">
        <f t="shared" si="34"/>
        <v>-39.62823899162661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-5.2851506390166891</v>
      </c>
      <c r="F61" s="32">
        <f t="shared" ref="F61:I61" si="36">IFERROR(((F47/$D47)-1)*100,0)</f>
        <v>-10.281216544898598</v>
      </c>
      <c r="G61" s="32">
        <f t="shared" si="36"/>
        <v>-15.348640262721657</v>
      </c>
      <c r="H61" s="32">
        <f t="shared" si="36"/>
        <v>-20.142843872982464</v>
      </c>
      <c r="I61" s="32">
        <f t="shared" si="36"/>
        <v>-24.670684228440543</v>
      </c>
      <c r="J61" s="32">
        <f t="shared" ref="J61:X61" si="37">IFERROR(((J47/$D47)-1)*100,0)</f>
        <v>-29.030182269650151</v>
      </c>
      <c r="K61" s="32">
        <f t="shared" si="37"/>
        <v>-33.089828559697473</v>
      </c>
      <c r="L61" s="32">
        <f t="shared" si="37"/>
        <v>-37.028217311972512</v>
      </c>
      <c r="M61" s="32">
        <f t="shared" si="37"/>
        <v>-40.864407323463702</v>
      </c>
      <c r="N61" s="32">
        <f t="shared" si="37"/>
        <v>-44.635065534910936</v>
      </c>
      <c r="O61" s="32">
        <f t="shared" si="37"/>
        <v>-48.237557889348025</v>
      </c>
      <c r="P61" s="32">
        <f t="shared" si="37"/>
        <v>-51.840850463432005</v>
      </c>
      <c r="Q61" s="32">
        <f t="shared" si="37"/>
        <v>-55.249984739157696</v>
      </c>
      <c r="R61" s="32">
        <f t="shared" si="37"/>
        <v>-58.370516899089523</v>
      </c>
      <c r="S61" s="32">
        <f t="shared" si="37"/>
        <v>-61.127771876690872</v>
      </c>
      <c r="T61" s="32">
        <f t="shared" si="37"/>
        <v>-63.59412276498464</v>
      </c>
      <c r="U61" s="32">
        <f t="shared" si="37"/>
        <v>-65.798958766240929</v>
      </c>
      <c r="V61" s="32">
        <f t="shared" si="37"/>
        <v>-67.834766626416254</v>
      </c>
      <c r="W61" s="32">
        <f t="shared" si="37"/>
        <v>-69.795180127805779</v>
      </c>
      <c r="X61" s="32">
        <f t="shared" si="37"/>
        <v>-71.824989182307064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-2.9560731611852686</v>
      </c>
      <c r="F62" s="32">
        <f t="shared" ref="F62:I62" si="38">IFERROR(((F48/$D48)-1)*100,0)</f>
        <v>-5.7933889715512503</v>
      </c>
      <c r="G62" s="32">
        <f t="shared" si="38"/>
        <v>-8.4709482511352352</v>
      </c>
      <c r="H62" s="32">
        <f t="shared" si="38"/>
        <v>-10.985026615146953</v>
      </c>
      <c r="I62" s="32">
        <f t="shared" si="38"/>
        <v>-13.332739238713531</v>
      </c>
      <c r="J62" s="32">
        <f t="shared" ref="J62:X62" si="39">IFERROR(((J48/$D48)-1)*100,0)</f>
        <v>-15.508899279521449</v>
      </c>
      <c r="K62" s="32">
        <f t="shared" si="39"/>
        <v>-17.53639095818955</v>
      </c>
      <c r="L62" s="32">
        <f t="shared" si="39"/>
        <v>-19.511394154493544</v>
      </c>
      <c r="M62" s="32">
        <f t="shared" si="39"/>
        <v>-21.525972438330644</v>
      </c>
      <c r="N62" s="32">
        <f t="shared" si="39"/>
        <v>-23.656514023152397</v>
      </c>
      <c r="O62" s="32">
        <f t="shared" si="39"/>
        <v>-25.90318009256287</v>
      </c>
      <c r="P62" s="32">
        <f t="shared" si="39"/>
        <v>-28.219799026295146</v>
      </c>
      <c r="Q62" s="32">
        <f t="shared" si="39"/>
        <v>-30.474945415734133</v>
      </c>
      <c r="R62" s="32">
        <f t="shared" si="39"/>
        <v>-32.569195105691975</v>
      </c>
      <c r="S62" s="32">
        <f t="shared" si="39"/>
        <v>-34.444083088353125</v>
      </c>
      <c r="T62" s="32">
        <f t="shared" si="39"/>
        <v>-36.085976208568624</v>
      </c>
      <c r="U62" s="32">
        <f t="shared" si="39"/>
        <v>-37.538018265282133</v>
      </c>
      <c r="V62" s="32">
        <f t="shared" si="39"/>
        <v>-38.829984347086032</v>
      </c>
      <c r="W62" s="32">
        <f t="shared" si="39"/>
        <v>-40.008541626636315</v>
      </c>
      <c r="X62" s="32">
        <f t="shared" si="39"/>
        <v>-41.180471517312952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4.7886997932550024</v>
      </c>
      <c r="F64" s="32">
        <f t="shared" ref="F64:I64" si="41">IFERROR(((F50/$D50)-1)*100,0)</f>
        <v>15.506833739737624</v>
      </c>
      <c r="G64" s="32">
        <f t="shared" si="41"/>
        <v>18.095457974880745</v>
      </c>
      <c r="H64" s="32">
        <f t="shared" si="41"/>
        <v>23.21624510706577</v>
      </c>
      <c r="I64" s="32">
        <f t="shared" si="41"/>
        <v>28.507290122831861</v>
      </c>
      <c r="J64" s="32">
        <f t="shared" ref="J64:X64" si="42">IFERROR(((J50/$D50)-1)*100,0)</f>
        <v>37.75400209339854</v>
      </c>
      <c r="K64" s="32">
        <f t="shared" si="42"/>
        <v>41.386843402529514</v>
      </c>
      <c r="L64" s="32">
        <f t="shared" si="42"/>
        <v>47.564889010053115</v>
      </c>
      <c r="M64" s="32">
        <f t="shared" si="42"/>
        <v>38.91655980377724</v>
      </c>
      <c r="N64" s="32">
        <f t="shared" si="42"/>
        <v>36.218913357708793</v>
      </c>
      <c r="O64" s="32">
        <f t="shared" si="42"/>
        <v>37.378849722242478</v>
      </c>
      <c r="P64" s="32">
        <f t="shared" si="42"/>
        <v>43.737414305241188</v>
      </c>
      <c r="Q64" s="32">
        <f t="shared" si="42"/>
        <v>40.228465615527774</v>
      </c>
      <c r="R64" s="32">
        <f t="shared" si="42"/>
        <v>45.62248911730682</v>
      </c>
      <c r="S64" s="32">
        <f t="shared" si="42"/>
        <v>50.66264811774073</v>
      </c>
      <c r="T64" s="32">
        <f t="shared" si="42"/>
        <v>54.613195502992127</v>
      </c>
      <c r="U64" s="32">
        <f t="shared" si="42"/>
        <v>59.999494528471843</v>
      </c>
      <c r="V64" s="32">
        <f t="shared" si="42"/>
        <v>63.996646082949617</v>
      </c>
      <c r="W64" s="32">
        <f t="shared" si="42"/>
        <v>70.740654587976877</v>
      </c>
      <c r="X64" s="32">
        <f t="shared" si="42"/>
        <v>73.178568026065577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16.063183538364626</v>
      </c>
      <c r="D67" s="30">
        <f>(D8/D7)*100</f>
        <v>14.377064208866933</v>
      </c>
      <c r="E67" s="30">
        <f t="shared" ref="E67:X67" si="43">(E8/E7)*100</f>
        <v>14.272551842530939</v>
      </c>
      <c r="F67" s="30">
        <f t="shared" si="43"/>
        <v>14.360231114647123</v>
      </c>
      <c r="G67" s="30">
        <f t="shared" si="43"/>
        <v>14.44082776750643</v>
      </c>
      <c r="H67" s="30">
        <f t="shared" si="43"/>
        <v>14.672613365876034</v>
      </c>
      <c r="I67" s="30">
        <f t="shared" si="43"/>
        <v>14.874703829561136</v>
      </c>
      <c r="J67" s="30">
        <f t="shared" si="43"/>
        <v>15.06695221452248</v>
      </c>
      <c r="K67" s="30">
        <f t="shared" si="43"/>
        <v>15.192750903963201</v>
      </c>
      <c r="L67" s="30">
        <f t="shared" si="43"/>
        <v>15.319895451612686</v>
      </c>
      <c r="M67" s="30">
        <f t="shared" si="43"/>
        <v>15.383980104326653</v>
      </c>
      <c r="N67" s="30">
        <f t="shared" si="43"/>
        <v>15.376711258753986</v>
      </c>
      <c r="O67" s="30">
        <f t="shared" si="43"/>
        <v>15.536338828155758</v>
      </c>
      <c r="P67" s="30">
        <f t="shared" si="43"/>
        <v>15.783315152250765</v>
      </c>
      <c r="Q67" s="30">
        <f t="shared" si="43"/>
        <v>16.160205476512619</v>
      </c>
      <c r="R67" s="30">
        <f t="shared" si="43"/>
        <v>16.649822730189385</v>
      </c>
      <c r="S67" s="30">
        <f t="shared" si="43"/>
        <v>17.254544170042017</v>
      </c>
      <c r="T67" s="30">
        <f t="shared" si="43"/>
        <v>17.762276496704075</v>
      </c>
      <c r="U67" s="30">
        <f t="shared" si="43"/>
        <v>18.126150779040888</v>
      </c>
      <c r="V67" s="30">
        <f t="shared" si="43"/>
        <v>18.413222143141127</v>
      </c>
      <c r="W67" s="30">
        <f t="shared" si="43"/>
        <v>18.971310351484362</v>
      </c>
      <c r="X67" s="30">
        <f t="shared" si="43"/>
        <v>19.331386115968591</v>
      </c>
    </row>
    <row r="68" spans="1:24" ht="15.75">
      <c r="B68" s="20" t="s">
        <v>38</v>
      </c>
      <c r="C68" s="31">
        <f t="shared" ref="C68:C69" si="44">AVERAGE(D68:X68)</f>
        <v>70.237244445953436</v>
      </c>
      <c r="D68" s="30">
        <f>(D9/D7)*100</f>
        <v>63.578884905660729</v>
      </c>
      <c r="E68" s="30">
        <f t="shared" ref="E68:X68" si="45">(E9/E7)*100</f>
        <v>64.649130115198346</v>
      </c>
      <c r="F68" s="30">
        <f t="shared" si="45"/>
        <v>65.54815285489569</v>
      </c>
      <c r="G68" s="30">
        <f t="shared" si="45"/>
        <v>66.472306852696633</v>
      </c>
      <c r="H68" s="30">
        <f t="shared" si="45"/>
        <v>67.238814794923059</v>
      </c>
      <c r="I68" s="30">
        <f t="shared" si="45"/>
        <v>67.985109290110245</v>
      </c>
      <c r="J68" s="30">
        <f t="shared" si="45"/>
        <v>68.694280959605408</v>
      </c>
      <c r="K68" s="30">
        <f t="shared" si="45"/>
        <v>69.403063132771592</v>
      </c>
      <c r="L68" s="30">
        <f t="shared" si="45"/>
        <v>70.091581984152015</v>
      </c>
      <c r="M68" s="30">
        <f t="shared" si="45"/>
        <v>70.814181087086666</v>
      </c>
      <c r="N68" s="30">
        <f t="shared" si="45"/>
        <v>71.593898042612565</v>
      </c>
      <c r="O68" s="30">
        <f t="shared" si="45"/>
        <v>72.067326893170815</v>
      </c>
      <c r="P68" s="30">
        <f t="shared" si="45"/>
        <v>72.487982185385377</v>
      </c>
      <c r="Q68" s="30">
        <f t="shared" si="45"/>
        <v>72.772519220148808</v>
      </c>
      <c r="R68" s="30">
        <f t="shared" si="45"/>
        <v>72.890356041503679</v>
      </c>
      <c r="S68" s="30">
        <f t="shared" si="45"/>
        <v>72.853413069238385</v>
      </c>
      <c r="T68" s="30">
        <f t="shared" si="45"/>
        <v>72.953426468290232</v>
      </c>
      <c r="U68" s="30">
        <f t="shared" si="45"/>
        <v>73.120016218877026</v>
      </c>
      <c r="V68" s="30">
        <f t="shared" si="45"/>
        <v>73.306139918903895</v>
      </c>
      <c r="W68" s="30">
        <f t="shared" si="45"/>
        <v>73.142082477694203</v>
      </c>
      <c r="X68" s="30">
        <f t="shared" si="45"/>
        <v>73.319466852096639</v>
      </c>
    </row>
    <row r="69" spans="1:24" ht="15.75">
      <c r="B69" s="20" t="s">
        <v>10</v>
      </c>
      <c r="C69" s="31">
        <f t="shared" si="44"/>
        <v>13.699572015681941</v>
      </c>
      <c r="D69" s="30">
        <f t="shared" ref="D69:X69" si="46">(D10/D7)*100</f>
        <v>22.044050885472348</v>
      </c>
      <c r="E69" s="30">
        <f t="shared" si="46"/>
        <v>21.078318042270713</v>
      </c>
      <c r="F69" s="30">
        <f t="shared" si="46"/>
        <v>20.091616030457189</v>
      </c>
      <c r="G69" s="30">
        <f t="shared" si="46"/>
        <v>19.086865379796933</v>
      </c>
      <c r="H69" s="30">
        <f t="shared" si="46"/>
        <v>18.088571839200927</v>
      </c>
      <c r="I69" s="30">
        <f t="shared" si="46"/>
        <v>17.140186880328631</v>
      </c>
      <c r="J69" s="30">
        <f t="shared" si="46"/>
        <v>16.238766825872109</v>
      </c>
      <c r="K69" s="30">
        <f t="shared" si="46"/>
        <v>15.404185963265215</v>
      </c>
      <c r="L69" s="30">
        <f t="shared" si="46"/>
        <v>14.588522564235298</v>
      </c>
      <c r="M69" s="30">
        <f t="shared" si="46"/>
        <v>13.801838808586671</v>
      </c>
      <c r="N69" s="30">
        <f t="shared" si="46"/>
        <v>13.029390698633438</v>
      </c>
      <c r="O69" s="30">
        <f t="shared" si="46"/>
        <v>12.396334278673425</v>
      </c>
      <c r="P69" s="30">
        <f t="shared" si="46"/>
        <v>11.728702662363853</v>
      </c>
      <c r="Q69" s="30">
        <f t="shared" si="46"/>
        <v>11.067275303338571</v>
      </c>
      <c r="R69" s="30">
        <f t="shared" si="46"/>
        <v>10.459821228306938</v>
      </c>
      <c r="S69" s="30">
        <f t="shared" si="46"/>
        <v>9.8920427607195975</v>
      </c>
      <c r="T69" s="30">
        <f t="shared" si="46"/>
        <v>9.2842970350057037</v>
      </c>
      <c r="U69" s="30">
        <f t="shared" si="46"/>
        <v>8.7538330020820769</v>
      </c>
      <c r="V69" s="30">
        <f t="shared" si="46"/>
        <v>8.2806379379549728</v>
      </c>
      <c r="W69" s="30">
        <f t="shared" si="46"/>
        <v>7.8866071708214287</v>
      </c>
      <c r="X69" s="30">
        <f t="shared" si="46"/>
        <v>7.3491470319347743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2.2983700972006615</v>
      </c>
      <c r="D73" s="30">
        <f>(D16/D$10)*100</f>
        <v>1.6609949539168629</v>
      </c>
      <c r="E73" s="30">
        <f t="shared" ref="E73:X73" si="48">(E16/E$10)*100</f>
        <v>1.6992134336374527</v>
      </c>
      <c r="F73" s="30">
        <f t="shared" si="48"/>
        <v>1.7384770034044392</v>
      </c>
      <c r="G73" s="30">
        <f>(G16/G$10)*100</f>
        <v>1.785824856908041</v>
      </c>
      <c r="H73" s="30">
        <f t="shared" si="48"/>
        <v>1.8364376956687165</v>
      </c>
      <c r="I73" s="30">
        <f t="shared" si="48"/>
        <v>1.890698460056031</v>
      </c>
      <c r="J73" s="30">
        <f t="shared" si="48"/>
        <v>1.9513398013437044</v>
      </c>
      <c r="K73" s="30">
        <f t="shared" si="48"/>
        <v>2.0146548697203053</v>
      </c>
      <c r="L73" s="30">
        <f t="shared" si="48"/>
        <v>2.0831550004907067</v>
      </c>
      <c r="M73" s="30">
        <f t="shared" si="48"/>
        <v>2.1552184219157713</v>
      </c>
      <c r="N73" s="30">
        <f t="shared" si="48"/>
        <v>2.2311577142316534</v>
      </c>
      <c r="O73" s="30">
        <f t="shared" si="48"/>
        <v>2.3050490964749799</v>
      </c>
      <c r="P73" s="30">
        <f t="shared" si="48"/>
        <v>2.3876159098719643</v>
      </c>
      <c r="Q73" s="30">
        <f t="shared" si="48"/>
        <v>2.4748592172301374</v>
      </c>
      <c r="R73" s="30">
        <f t="shared" si="48"/>
        <v>2.5658199574122253</v>
      </c>
      <c r="S73" s="30">
        <f t="shared" si="48"/>
        <v>2.6573464855964639</v>
      </c>
      <c r="T73" s="30">
        <f t="shared" si="48"/>
        <v>2.7541620159971503</v>
      </c>
      <c r="U73" s="30">
        <f t="shared" si="48"/>
        <v>2.852251050801955</v>
      </c>
      <c r="V73" s="30">
        <f t="shared" si="48"/>
        <v>2.9548166219563443</v>
      </c>
      <c r="W73" s="30">
        <f t="shared" si="48"/>
        <v>3.0664812814287798</v>
      </c>
      <c r="X73" s="30">
        <f t="shared" si="48"/>
        <v>3.2001981931501984</v>
      </c>
    </row>
    <row r="74" spans="1:24" ht="15.75">
      <c r="A74" s="36"/>
      <c r="B74" s="10" t="s">
        <v>12</v>
      </c>
      <c r="C74" s="31">
        <f>AVERAGE(D74:X74)</f>
        <v>86.000395485823702</v>
      </c>
      <c r="D74" s="30">
        <f>(D19/D$10)*100</f>
        <v>89.773414005029537</v>
      </c>
      <c r="E74" s="30">
        <f t="shared" ref="E74:X74" si="49">(E19/E$10)*100</f>
        <v>89.546725122870157</v>
      </c>
      <c r="F74" s="30">
        <f t="shared" si="49"/>
        <v>89.313544646111623</v>
      </c>
      <c r="G74" s="30">
        <f t="shared" si="49"/>
        <v>89.029408884238819</v>
      </c>
      <c r="H74" s="30">
        <f t="shared" si="49"/>
        <v>88.726984164371117</v>
      </c>
      <c r="I74" s="30">
        <f t="shared" si="49"/>
        <v>88.40473447202632</v>
      </c>
      <c r="J74" s="30">
        <f t="shared" si="49"/>
        <v>88.047220458679945</v>
      </c>
      <c r="K74" s="30">
        <f t="shared" si="49"/>
        <v>87.6753746947644</v>
      </c>
      <c r="L74" s="30">
        <f t="shared" si="49"/>
        <v>87.27345053908364</v>
      </c>
      <c r="M74" s="30">
        <f t="shared" si="49"/>
        <v>86.848431390847466</v>
      </c>
      <c r="N74" s="30">
        <f t="shared" si="49"/>
        <v>86.401288684755329</v>
      </c>
      <c r="O74" s="30">
        <f t="shared" si="49"/>
        <v>85.95501737316944</v>
      </c>
      <c r="P74" s="30">
        <f t="shared" si="49"/>
        <v>85.459097059723121</v>
      </c>
      <c r="Q74" s="30">
        <f t="shared" si="49"/>
        <v>84.934650331040245</v>
      </c>
      <c r="R74" s="30">
        <f t="shared" si="49"/>
        <v>84.391531601375718</v>
      </c>
      <c r="S74" s="30">
        <f t="shared" si="49"/>
        <v>83.850327709004318</v>
      </c>
      <c r="T74" s="30">
        <f t="shared" si="49"/>
        <v>83.293544653835852</v>
      </c>
      <c r="U74" s="30">
        <f t="shared" si="49"/>
        <v>82.731368546137617</v>
      </c>
      <c r="V74" s="30">
        <f t="shared" si="49"/>
        <v>82.1406142642915</v>
      </c>
      <c r="W74" s="30">
        <f t="shared" si="49"/>
        <v>81.490573292624674</v>
      </c>
      <c r="X74" s="30">
        <f t="shared" si="49"/>
        <v>80.72100330831698</v>
      </c>
    </row>
    <row r="75" spans="1:24" ht="15.75">
      <c r="A75" s="36"/>
      <c r="B75" s="10" t="s">
        <v>16</v>
      </c>
      <c r="C75" s="31">
        <f>AVERAGE(D75:X75)</f>
        <v>11.701234416975632</v>
      </c>
      <c r="D75" s="35">
        <f>(D23/D$10)*100</f>
        <v>8.5655910410535974</v>
      </c>
      <c r="E75" s="35">
        <f t="shared" ref="E75:X75" si="50">(E23/E$10)*100</f>
        <v>8.7540614434923913</v>
      </c>
      <c r="F75" s="35">
        <f t="shared" si="50"/>
        <v>8.9479783504839343</v>
      </c>
      <c r="G75" s="35">
        <f t="shared" si="50"/>
        <v>9.1847662588531449</v>
      </c>
      <c r="H75" s="35">
        <f t="shared" si="50"/>
        <v>9.4365781399601634</v>
      </c>
      <c r="I75" s="35">
        <f t="shared" si="50"/>
        <v>9.7045670679176474</v>
      </c>
      <c r="J75" s="35">
        <f t="shared" si="50"/>
        <v>10.001439739976348</v>
      </c>
      <c r="K75" s="35">
        <f t="shared" si="50"/>
        <v>10.309970435515305</v>
      </c>
      <c r="L75" s="35">
        <f t="shared" si="50"/>
        <v>10.64339446042565</v>
      </c>
      <c r="M75" s="35">
        <f t="shared" si="50"/>
        <v>10.996350187236759</v>
      </c>
      <c r="N75" s="35">
        <f t="shared" si="50"/>
        <v>11.367553601013016</v>
      </c>
      <c r="O75" s="35">
        <f t="shared" si="50"/>
        <v>11.739933530355584</v>
      </c>
      <c r="P75" s="35">
        <f t="shared" si="50"/>
        <v>12.153287030404924</v>
      </c>
      <c r="Q75" s="35">
        <f t="shared" si="50"/>
        <v>12.590490451729616</v>
      </c>
      <c r="R75" s="35">
        <f t="shared" si="50"/>
        <v>13.042648441212076</v>
      </c>
      <c r="S75" s="35">
        <f t="shared" si="50"/>
        <v>13.492325805399229</v>
      </c>
      <c r="T75" s="35">
        <f t="shared" si="50"/>
        <v>13.952293330166995</v>
      </c>
      <c r="U75" s="35">
        <f t="shared" si="50"/>
        <v>14.416380403060424</v>
      </c>
      <c r="V75" s="35">
        <f t="shared" si="50"/>
        <v>14.904569113752158</v>
      </c>
      <c r="W75" s="35">
        <f t="shared" si="50"/>
        <v>15.442945425946547</v>
      </c>
      <c r="X75" s="35">
        <f t="shared" si="50"/>
        <v>16.078798498532812</v>
      </c>
    </row>
    <row r="76" spans="1:24">
      <c r="C76" s="31"/>
    </row>
    <row r="147" spans="4:24">
      <c r="D147">
        <v>2262764437.4717941</v>
      </c>
      <c r="E147">
        <v>2346044665.7137861</v>
      </c>
      <c r="F147">
        <v>3109887393.950819</v>
      </c>
      <c r="G147">
        <v>3154367163.125185</v>
      </c>
      <c r="H147">
        <v>3807339740.6043668</v>
      </c>
      <c r="I147">
        <v>3806704707.7062602</v>
      </c>
      <c r="J147">
        <v>3795500913.003932</v>
      </c>
      <c r="K147">
        <v>3604809605.6007509</v>
      </c>
      <c r="L147">
        <v>3720952586.7153668</v>
      </c>
      <c r="M147">
        <v>3624064710.26123</v>
      </c>
      <c r="N147">
        <v>3540126968.9792161</v>
      </c>
      <c r="O147">
        <v>3859820673.683692</v>
      </c>
      <c r="P147">
        <v>4475348989.9208841</v>
      </c>
      <c r="Q147">
        <v>5260431089.9528179</v>
      </c>
      <c r="R147">
        <v>5800730687.5106173</v>
      </c>
      <c r="S147">
        <v>6536144143.0119877</v>
      </c>
      <c r="T147">
        <v>7000534629.4995623</v>
      </c>
      <c r="U147">
        <v>6420613515.049119</v>
      </c>
      <c r="V147">
        <v>6043880248.2467604</v>
      </c>
      <c r="W147">
        <v>6738152643.8493004</v>
      </c>
      <c r="X147">
        <v>7486097541.4118919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Wealth_SYR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2014-12-03T13:26:03Z</dcterms:modified>
</cp:coreProperties>
</file>