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ZMB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<sst xmlns="http://schemas.openxmlformats.org/spreadsheetml/2006/main" count="95" uniqueCount="65">
  <si>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</si>
  <si>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</si>
  <si>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</si>
  <si>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</si>
  <si>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</si>
  <si>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</si>
  <si>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</si>
  <si>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</si>
  <si>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</si>
  <si>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</si>
  <si>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</si>
  <si>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</si>
  <si>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</si>
  <si>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</si>
  <si>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</si>
  <si>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</si>
  <si>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</si>
  <si>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</si>
  <si>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</si>
  <si>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</si>
  <si>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</si>
  <si>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</si>
  <si>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</si>
  <si>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</si>
  <si>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</si>
  <si>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</si>
  <si>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</si>
  <si>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</si>
  <si>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</si>
  <si>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</si>
  <si>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</si>
  <si>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</si>
  <si>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</si>
  <si>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</si>
  <si>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</si>
  <si>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</si>
  <si>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</si>
  <si>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</si>
  <si>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</si>
  <si>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</si>
  <si>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</si>
  <si>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</si>
  <si>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</si>
  <si>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</si>
  <si>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</si>
  <si>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</si>
  <si>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</si>
  <si>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</si>
  <si>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</si>
  <si>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</si>
  <si>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</si>
  <si>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</si>
  <si>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</si>
  <si>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</si>
  <si>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</si>
  <si>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</si>
  <si>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</si>
  <si>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</si>
  <si>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</si>
  <si>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</si>
  <si>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</si>
  <si>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</si>
  <si>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</si>
  <si>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Zambia</t>
  </si>
  <si>
    <t>ZMB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</si>
</sst>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Wealth_ZMB!$B$54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Wealth_ZMB!$D$52:$X$52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Wealth_ZMB!$D$54:$X$54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-4.9104172289492931</c:v>
                </c:pt>
                <c:pt idx="2">
                  <c:v>-9.2903400699932313</c:v>
                </c:pt>
                <c:pt idx="3">
                  <c:v>-12.728470760028676</c:v>
                </c:pt>
                <c:pt idx="4">
                  <c:v>-16.57950596107387</c:v>
                </c:pt>
                <c:pt idx="5">
                  <c:v>-19.636699464635921</c:v>
                </c:pt>
                <c:pt idx="6">
                  <c:v>-21.20954615167183</c:v>
                </c:pt>
                <c:pt idx="7">
                  <c:v>-22.03978652664016</c:v>
                </c:pt>
                <c:pt idx="8">
                  <c:v>-20.849108050084798</c:v>
                </c:pt>
                <c:pt idx="9">
                  <c:v>-17.009955003358801</c:v>
                </c:pt>
                <c:pt idx="10">
                  <c:v>-17.210238098833596</c:v>
                </c:pt>
                <c:pt idx="11">
                  <c:v>-15.915002408989675</c:v>
                </c:pt>
                <c:pt idx="12">
                  <c:v>-14.050715279587656</c:v>
                </c:pt>
                <c:pt idx="13">
                  <c:v>-11.259059826768203</c:v>
                </c:pt>
                <c:pt idx="14">
                  <c:v>-7.2399877166021254</c:v>
                </c:pt>
                <c:pt idx="15">
                  <c:v>-3.5462201382356673</c:v>
                </c:pt>
                <c:pt idx="16">
                  <c:v>0.37820925768099478</c:v>
                </c:pt>
                <c:pt idx="17">
                  <c:v>5.3051272973379415</c:v>
                </c:pt>
                <c:pt idx="18">
                  <c:v>10.866623778000406</c:v>
                </c:pt>
                <c:pt idx="19">
                  <c:v>15.570088412963322</c:v>
                </c:pt>
                <c:pt idx="20" formatCode="_(* #,##0.0000_);_(* \(#,##0.0000\);_(* &quot;-&quot;??_);_(@_)">
                  <c:v>20.685919993792833</c:v>
                </c:pt>
              </c:numCache>
            </c:numRef>
          </c:val>
        </c:ser>
        <c:ser>
          <c:idx val="1"/>
          <c:order val="1"/>
          <c:tx>
            <c:strRef>
              <c:f>Wealth_ZMB!$B$55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Wealth_ZMB!$D$52:$X$52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Wealth_ZMB!$D$55:$X$55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1.679186261357235</c:v>
                </c:pt>
                <c:pt idx="2">
                  <c:v>3.5162986206644709</c:v>
                </c:pt>
                <c:pt idx="3">
                  <c:v>0.55666613504505857</c:v>
                </c:pt>
                <c:pt idx="4">
                  <c:v>2.4981955329208549</c:v>
                </c:pt>
                <c:pt idx="5">
                  <c:v>4.3498276233933986</c:v>
                </c:pt>
                <c:pt idx="6">
                  <c:v>4.1724357617727303</c:v>
                </c:pt>
                <c:pt idx="7">
                  <c:v>3.9845620608516485</c:v>
                </c:pt>
                <c:pt idx="8">
                  <c:v>3.8330396076120321</c:v>
                </c:pt>
                <c:pt idx="9">
                  <c:v>3.6815030804156823</c:v>
                </c:pt>
                <c:pt idx="10">
                  <c:v>3.5607479174317724</c:v>
                </c:pt>
                <c:pt idx="11">
                  <c:v>3.9329949507469486</c:v>
                </c:pt>
                <c:pt idx="12">
                  <c:v>4.4978452122166335</c:v>
                </c:pt>
                <c:pt idx="13">
                  <c:v>5.1654874173994836</c:v>
                </c:pt>
                <c:pt idx="14">
                  <c:v>5.8858328526559811</c:v>
                </c:pt>
                <c:pt idx="15">
                  <c:v>6.6430502477687892</c:v>
                </c:pt>
                <c:pt idx="16">
                  <c:v>3.3634030706801488</c:v>
                </c:pt>
                <c:pt idx="17">
                  <c:v>4.5189152634119933</c:v>
                </c:pt>
                <c:pt idx="18">
                  <c:v>5.7167909266984784</c:v>
                </c:pt>
                <c:pt idx="19">
                  <c:v>6.9251971072382679</c:v>
                </c:pt>
                <c:pt idx="20">
                  <c:v>8.0834565542233783</c:v>
                </c:pt>
              </c:numCache>
            </c:numRef>
          </c:val>
        </c:ser>
        <c:ser>
          <c:idx val="2"/>
          <c:order val="2"/>
          <c:tx>
            <c:strRef>
              <c:f>Wealth_ZMB!$B$56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Wealth_ZMB!$D$52:$X$52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Wealth_ZMB!$D$56:$X$56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-2.8840736517626642</c:v>
                </c:pt>
                <c:pt idx="2">
                  <c:v>-5.5277650421844076</c:v>
                </c:pt>
                <c:pt idx="3">
                  <c:v>-8.0847785263064349</c:v>
                </c:pt>
                <c:pt idx="4">
                  <c:v>-10.568513877635709</c:v>
                </c:pt>
                <c:pt idx="5">
                  <c:v>-13.123010902765675</c:v>
                </c:pt>
                <c:pt idx="6">
                  <c:v>-15.596729991499691</c:v>
                </c:pt>
                <c:pt idx="7">
                  <c:v>-18.12996157877247</c:v>
                </c:pt>
                <c:pt idx="8">
                  <c:v>-20.606396221639766</c:v>
                </c:pt>
                <c:pt idx="9">
                  <c:v>-22.86976729506247</c:v>
                </c:pt>
                <c:pt idx="10">
                  <c:v>-25.026757795635856</c:v>
                </c:pt>
                <c:pt idx="11">
                  <c:v>-27.030719117009738</c:v>
                </c:pt>
                <c:pt idx="12">
                  <c:v>-28.910265479440756</c:v>
                </c:pt>
                <c:pt idx="13">
                  <c:v>-30.669906627163325</c:v>
                </c:pt>
                <c:pt idx="14">
                  <c:v>-32.46946827185031</c:v>
                </c:pt>
                <c:pt idx="15">
                  <c:v>-34.304866046120694</c:v>
                </c:pt>
                <c:pt idx="16">
                  <c:v>-36.07808989824489</c:v>
                </c:pt>
                <c:pt idx="17">
                  <c:v>-37.919743995605728</c:v>
                </c:pt>
                <c:pt idx="18">
                  <c:v>-39.735700570730117</c:v>
                </c:pt>
                <c:pt idx="19">
                  <c:v>-41.519185485372702</c:v>
                </c:pt>
                <c:pt idx="20">
                  <c:v>-43.294724160074217</c:v>
                </c:pt>
              </c:numCache>
            </c:numRef>
          </c:val>
        </c:ser>
        <c:ser>
          <c:idx val="4"/>
          <c:order val="3"/>
          <c:tx>
            <c:strRef>
              <c:f>Wealth_ZMB!$B$53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Wealth_ZMB!$D$52:$X$52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Wealth_ZMB!$D$53:$X$53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-2.6394572310523445</c:v>
                </c:pt>
                <c:pt idx="2">
                  <c:v>-5.0339360252305116</c:v>
                </c:pt>
                <c:pt idx="3">
                  <c:v>-7.650230396140123</c:v>
                </c:pt>
                <c:pt idx="4">
                  <c:v>-9.8754855105794412</c:v>
                </c:pt>
                <c:pt idx="5">
                  <c:v>-12.142078398954659</c:v>
                </c:pt>
                <c:pt idx="6">
                  <c:v>-14.424391246193323</c:v>
                </c:pt>
                <c:pt idx="7">
                  <c:v>-16.734284403204335</c:v>
                </c:pt>
                <c:pt idx="8">
                  <c:v>-18.918940348197744</c:v>
                </c:pt>
                <c:pt idx="9">
                  <c:v>-20.818698404446057</c:v>
                </c:pt>
                <c:pt idx="10">
                  <c:v>-22.764779387206836</c:v>
                </c:pt>
                <c:pt idx="11">
                  <c:v>-24.486487984011408</c:v>
                </c:pt>
                <c:pt idx="12">
                  <c:v>-26.063234706313231</c:v>
                </c:pt>
                <c:pt idx="13">
                  <c:v>-27.492544307374857</c:v>
                </c:pt>
                <c:pt idx="14">
                  <c:v>-28.910270151301532</c:v>
                </c:pt>
                <c:pt idx="15">
                  <c:v>-30.369081917613016</c:v>
                </c:pt>
                <c:pt idx="16">
                  <c:v>-32.044198925978648</c:v>
                </c:pt>
                <c:pt idx="17">
                  <c:v>-33.437108523402557</c:v>
                </c:pt>
                <c:pt idx="18">
                  <c:v>-34.781507526655851</c:v>
                </c:pt>
                <c:pt idx="19">
                  <c:v>-36.126630690500164</c:v>
                </c:pt>
                <c:pt idx="20">
                  <c:v>-37.453454954703261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Wealth_ZMB!$D$64:$X$64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-2.612293438530533</c:v>
                </c:pt>
                <c:pt idx="2">
                  <c:v>-6.6640975529726809</c:v>
                </c:pt>
                <c:pt idx="3">
                  <c:v>-2.7413963138223196</c:v>
                </c:pt>
                <c:pt idx="4">
                  <c:v>-13.292448733880546</c:v>
                </c:pt>
                <c:pt idx="5">
                  <c:v>-17.605794881268334</c:v>
                </c:pt>
                <c:pt idx="6">
                  <c:v>-14.496096312736862</c:v>
                </c:pt>
                <c:pt idx="7">
                  <c:v>-14.079109004374835</c:v>
                </c:pt>
                <c:pt idx="8">
                  <c:v>-17.981205209478514</c:v>
                </c:pt>
                <c:pt idx="9">
                  <c:v>-18.378424298319619</c:v>
                </c:pt>
                <c:pt idx="10">
                  <c:v>-17.588097727459605</c:v>
                </c:pt>
                <c:pt idx="11">
                  <c:v>-15.625184169201933</c:v>
                </c:pt>
                <c:pt idx="12">
                  <c:v>-14.824283890696544</c:v>
                </c:pt>
                <c:pt idx="13">
                  <c:v>-13.140613703245553</c:v>
                </c:pt>
                <c:pt idx="14">
                  <c:v>-9.8664928454326724</c:v>
                </c:pt>
                <c:pt idx="15">
                  <c:v>-7.3911543642067645</c:v>
                </c:pt>
                <c:pt idx="16">
                  <c:v>-4.0540023630774469</c:v>
                </c:pt>
                <c:pt idx="17">
                  <c:v>-0.58617652517766183</c:v>
                </c:pt>
                <c:pt idx="18">
                  <c:v>2.6278590453448603</c:v>
                </c:pt>
                <c:pt idx="19">
                  <c:v>5.9447279752242732</c:v>
                </c:pt>
                <c:pt idx="20">
                  <c:v>10.311493753404498</c:v>
                </c:pt>
              </c:numCache>
            </c:numRef>
          </c:val>
        </c:ser>
        <c:marker val="1"/>
        <c:axId val="76622848"/>
        <c:axId val="76636928"/>
      </c:lineChart>
      <c:catAx>
        <c:axId val="7662284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636928"/>
        <c:crosses val="autoZero"/>
        <c:auto val="1"/>
        <c:lblAlgn val="ctr"/>
        <c:lblOffset val="100"/>
      </c:catAx>
      <c:valAx>
        <c:axId val="7663692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622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Wealth_ZMB!$B$40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Wealth_ZMB!$D$38:$X$38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Wealth_ZMB!$D$40:$X$40</c:f>
              <c:numCache>
                <c:formatCode>_(* #,##0_);_(* \(#,##0\);_(* "-"??_);_(@_)</c:formatCode>
                <c:ptCount val="21"/>
                <c:pt idx="0">
                  <c:v>1816.5210750140157</c:v>
                </c:pt>
                <c:pt idx="1">
                  <c:v>1727.3223111790326</c:v>
                </c:pt>
                <c:pt idx="2">
                  <c:v>1647.7600897021168</c:v>
                </c:pt>
                <c:pt idx="3">
                  <c:v>1585.3057211310982</c:v>
                </c:pt>
                <c:pt idx="4">
                  <c:v>1515.3508550979038</c:v>
                </c:pt>
                <c:pt idx="5">
                  <c:v>1459.8162908017398</c:v>
                </c:pt>
                <c:pt idx="6">
                  <c:v>1431.2451992540728</c:v>
                </c:pt>
                <c:pt idx="7">
                  <c:v>1416.1637078694976</c:v>
                </c:pt>
                <c:pt idx="8">
                  <c:v>1437.7926333317816</c:v>
                </c:pt>
                <c:pt idx="9">
                  <c:v>1507.531657527602</c:v>
                </c:pt>
                <c:pt idx="10">
                  <c:v>1503.893472888612</c:v>
                </c:pt>
                <c:pt idx="11">
                  <c:v>1527.4217021657298</c:v>
                </c:pt>
                <c:pt idx="12">
                  <c:v>1561.2868707700914</c:v>
                </c:pt>
                <c:pt idx="13">
                  <c:v>1611.9978804123348</c:v>
                </c:pt>
                <c:pt idx="14">
                  <c:v>1685.005172313512</c:v>
                </c:pt>
                <c:pt idx="15">
                  <c:v>1752.1032388365736</c:v>
                </c:pt>
                <c:pt idx="16">
                  <c:v>1823.391325887445</c:v>
                </c:pt>
                <c:pt idx="17">
                  <c:v>1912.8898304264808</c:v>
                </c:pt>
                <c:pt idx="18">
                  <c:v>2013.9155860838771</c:v>
                </c:pt>
                <c:pt idx="19">
                  <c:v>2099.3550124338099</c:v>
                </c:pt>
                <c:pt idx="20">
                  <c:v>2192.2851712618003</c:v>
                </c:pt>
              </c:numCache>
            </c:numRef>
          </c:val>
        </c:ser>
        <c:ser>
          <c:idx val="1"/>
          <c:order val="1"/>
          <c:tx>
            <c:strRef>
              <c:f>Wealth_ZMB!$B$41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Wealth_ZMB!$D$38:$X$38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Wealth_ZMB!$D$41:$X$41</c:f>
              <c:numCache>
                <c:formatCode>General</c:formatCode>
                <c:ptCount val="21"/>
                <c:pt idx="0">
                  <c:v>3544.3995368182946</c:v>
                </c:pt>
                <c:pt idx="1">
                  <c:v>3603.9166068881568</c:v>
                </c:pt>
                <c:pt idx="2">
                  <c:v>3669.0312088422738</c:v>
                </c:pt>
                <c:pt idx="3">
                  <c:v>3564.1300087304558</c:v>
                </c:pt>
                <c:pt idx="4">
                  <c:v>3632.9455677159567</c:v>
                </c:pt>
                <c:pt idx="5">
                  <c:v>3698.5748069542447</c:v>
                </c:pt>
                <c:pt idx="6">
                  <c:v>3692.2873306326078</c:v>
                </c:pt>
                <c:pt idx="7">
                  <c:v>3685.6283360473576</c:v>
                </c:pt>
                <c:pt idx="8">
                  <c:v>3680.2577749165575</c:v>
                </c:pt>
                <c:pt idx="9">
                  <c:v>3674.8867149484995</c:v>
                </c:pt>
                <c:pt idx="10">
                  <c:v>3670.606669511013</c:v>
                </c:pt>
                <c:pt idx="11">
                  <c:v>3683.800591635656</c:v>
                </c:pt>
                <c:pt idx="12">
                  <c:v>3703.8211416869044</c:v>
                </c:pt>
                <c:pt idx="13">
                  <c:v>3727.485048915009</c:v>
                </c:pt>
                <c:pt idx="14">
                  <c:v>3753.0169691857323</c:v>
                </c:pt>
                <c:pt idx="15">
                  <c:v>3779.8557790308178</c:v>
                </c:pt>
                <c:pt idx="16">
                  <c:v>3663.6119796768144</c:v>
                </c:pt>
                <c:pt idx="17">
                  <c:v>3704.5679484838802</c:v>
                </c:pt>
                <c:pt idx="18">
                  <c:v>3747.0254479450659</c:v>
                </c:pt>
                <c:pt idx="19">
                  <c:v>3789.856191011002</c:v>
                </c:pt>
                <c:pt idx="20">
                  <c:v>3830.9095334850963</c:v>
                </c:pt>
              </c:numCache>
            </c:numRef>
          </c:val>
        </c:ser>
        <c:ser>
          <c:idx val="2"/>
          <c:order val="2"/>
          <c:tx>
            <c:strRef>
              <c:f>Wealth_ZMB!$B$42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Wealth_ZMB!$D$38:$X$38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Wealth_ZMB!$D$42:$X$42</c:f>
              <c:numCache>
                <c:formatCode>_(* #,##0_);_(* \(#,##0\);_(* "-"??_);_(@_)</c:formatCode>
                <c:ptCount val="21"/>
                <c:pt idx="0">
                  <c:v>45711.36829251879</c:v>
                </c:pt>
                <c:pt idx="1">
                  <c:v>44393.018763734064</c:v>
                </c:pt>
                <c:pt idx="2">
                  <c:v>43184.551255740771</c:v>
                </c:pt>
                <c:pt idx="3">
                  <c:v>42015.70540472438</c:v>
                </c:pt>
                <c:pt idx="4">
                  <c:v>40880.355990866774</c:v>
                </c:pt>
                <c:pt idx="5">
                  <c:v>39712.660447688177</c:v>
                </c:pt>
                <c:pt idx="6">
                  <c:v>38581.889604514632</c:v>
                </c:pt>
                <c:pt idx="7">
                  <c:v>37423.914783953951</c:v>
                </c:pt>
                <c:pt idx="8">
                  <c:v>36291.902623829359</c:v>
                </c:pt>
                <c:pt idx="9">
                  <c:v>35257.284736630769</c:v>
                </c:pt>
                <c:pt idx="10">
                  <c:v>34271.294864879026</c:v>
                </c:pt>
                <c:pt idx="11">
                  <c:v>33355.256724826184</c:v>
                </c:pt>
                <c:pt idx="12">
                  <c:v>32496.090364866701</c:v>
                </c:pt>
                <c:pt idx="13">
                  <c:v>31691.734319204534</c:v>
                </c:pt>
                <c:pt idx="14">
                  <c:v>30869.130068150756</c:v>
                </c:pt>
                <c:pt idx="15">
                  <c:v>30030.144631921328</c:v>
                </c:pt>
                <c:pt idx="16">
                  <c:v>29219.579746226049</c:v>
                </c:pt>
                <c:pt idx="17">
                  <c:v>28377.734459107174</c:v>
                </c:pt>
                <c:pt idx="18">
                  <c:v>27547.635861019855</c:v>
                </c:pt>
                <c:pt idx="19">
                  <c:v>26732.38050324607</c:v>
                </c:pt>
                <c:pt idx="20">
                  <c:v>25920.75748047715</c:v>
                </c:pt>
              </c:numCache>
            </c:numRef>
          </c:val>
        </c:ser>
        <c:overlap val="100"/>
        <c:axId val="79500800"/>
        <c:axId val="79502336"/>
      </c:barChart>
      <c:catAx>
        <c:axId val="7950080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502336"/>
        <c:crosses val="autoZero"/>
        <c:auto val="1"/>
        <c:lblAlgn val="ctr"/>
        <c:lblOffset val="100"/>
      </c:catAx>
      <c:valAx>
        <c:axId val="7950233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9500800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Wealth_ZMB!$B$67:$B$69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Wealth_ZMB!$C$67:$C$69</c:f>
              <c:numCache>
                <c:formatCode>_(* #,##0_);_(* \(#,##0\);_(* "-"??_);_(@_)</c:formatCode>
                <c:ptCount val="3"/>
                <c:pt idx="0">
                  <c:v>4.2949236598568232</c:v>
                </c:pt>
                <c:pt idx="1">
                  <c:v>9.3592698397768928</c:v>
                </c:pt>
                <c:pt idx="2">
                  <c:v>86.345806500366294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Wealth_ZMB!$B$72:$B$75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Wealth_ZMB!$C$72:$C$75</c:f>
              <c:numCache>
                <c:formatCode>_(* #,##0_);_(* \(#,##0\);_(* "-"??_);_(@_)</c:formatCode>
                <c:ptCount val="4"/>
                <c:pt idx="0">
                  <c:v>6.2021456831532582</c:v>
                </c:pt>
                <c:pt idx="1">
                  <c:v>92.251755276831631</c:v>
                </c:pt>
                <c:pt idx="2">
                  <c:v>4.5531453401578416E-2</c:v>
                </c:pt>
                <c:pt idx="3">
                  <c:v>1.5005675866135364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401430897619.51154</v>
      </c>
      <c r="E7" s="13">
        <f t="shared" ref="E7:X7" si="0">+E8+E9+E10</f>
        <v>401173918697.55743</v>
      </c>
      <c r="F7" s="13">
        <f t="shared" si="0"/>
        <v>401227259277.63904</v>
      </c>
      <c r="G7" s="13">
        <f t="shared" si="0"/>
        <v>399888281320.49402</v>
      </c>
      <c r="H7" s="13">
        <f t="shared" si="0"/>
        <v>400108617942.50787</v>
      </c>
      <c r="I7" s="13">
        <f t="shared" si="0"/>
        <v>400225369933.32129</v>
      </c>
      <c r="J7" s="13">
        <f t="shared" si="0"/>
        <v>400426061921.25739</v>
      </c>
      <c r="K7" s="13">
        <f t="shared" si="0"/>
        <v>400512209989.70654</v>
      </c>
      <c r="L7" s="13">
        <f t="shared" si="0"/>
        <v>400933567033.85211</v>
      </c>
      <c r="M7" s="13">
        <f t="shared" si="0"/>
        <v>402177497985.92542</v>
      </c>
      <c r="N7" s="13">
        <f t="shared" si="0"/>
        <v>402408723406.04358</v>
      </c>
      <c r="O7" s="13">
        <f t="shared" si="0"/>
        <v>403012956610.82983</v>
      </c>
      <c r="P7" s="13">
        <f t="shared" si="0"/>
        <v>403798279773.15802</v>
      </c>
      <c r="Q7" s="13">
        <f t="shared" si="0"/>
        <v>405057119412.14362</v>
      </c>
      <c r="R7" s="13">
        <f t="shared" si="0"/>
        <v>406364969148.63513</v>
      </c>
      <c r="S7" s="13">
        <f t="shared" si="0"/>
        <v>407625812201.71051</v>
      </c>
      <c r="T7" s="13">
        <f t="shared" si="0"/>
        <v>407805995049.75647</v>
      </c>
      <c r="U7" s="13">
        <f t="shared" si="0"/>
        <v>409825096583.12079</v>
      </c>
      <c r="V7" s="13">
        <f t="shared" si="0"/>
        <v>412347258232.8689</v>
      </c>
      <c r="W7" s="13">
        <f t="shared" si="0"/>
        <v>415068846991.64136</v>
      </c>
      <c r="X7" s="13">
        <f t="shared" si="0"/>
        <v>418100654252.95795</v>
      </c>
    </row>
    <row r="8" spans="1:24" s="22" customFormat="1" ht="15.75">
      <c r="A8" s="19">
        <v>1</v>
      </c>
      <c r="B8" s="20" t="s">
        <v>5</v>
      </c>
      <c r="C8" s="20"/>
      <c r="D8" s="21">
        <v>14277951925.227139</v>
      </c>
      <c r="E8" s="21">
        <v>13935988041.567722</v>
      </c>
      <c r="F8" s="21">
        <v>13631092046.540586</v>
      </c>
      <c r="G8" s="21">
        <v>13440968582.744106</v>
      </c>
      <c r="H8" s="21">
        <v>13172337327.673183</v>
      </c>
      <c r="I8" s="21">
        <v>13020767173.889326</v>
      </c>
      <c r="J8" s="21">
        <v>13112969759.64706</v>
      </c>
      <c r="K8" s="21">
        <v>13337599740.359869</v>
      </c>
      <c r="L8" s="21">
        <v>13920791667.891043</v>
      </c>
      <c r="M8" s="21">
        <v>14992575700.252617</v>
      </c>
      <c r="N8" s="21">
        <v>15342062505.068491</v>
      </c>
      <c r="O8" s="21">
        <v>15961289488.833998</v>
      </c>
      <c r="P8" s="21">
        <v>16695575875.260719</v>
      </c>
      <c r="Q8" s="21">
        <v>17632453547.396908</v>
      </c>
      <c r="R8" s="21">
        <v>18859288960.715538</v>
      </c>
      <c r="S8" s="21">
        <v>20083246841.226982</v>
      </c>
      <c r="T8" s="21">
        <v>21425039535.266693</v>
      </c>
      <c r="U8" s="21">
        <v>23060621455.486111</v>
      </c>
      <c r="V8" s="21">
        <v>24931493556.471001</v>
      </c>
      <c r="W8" s="21">
        <v>26711659942.034645</v>
      </c>
      <c r="X8" s="21">
        <v>28693877924.022068</v>
      </c>
    </row>
    <row r="9" spans="1:24" s="22" customFormat="1" ht="15.75">
      <c r="A9" s="19">
        <v>2</v>
      </c>
      <c r="B9" s="20" t="s">
        <v>38</v>
      </c>
      <c r="C9" s="20"/>
      <c r="D9" s="21">
        <v>27859168212.567245</v>
      </c>
      <c r="E9" s="21">
        <v>29076298274.708656</v>
      </c>
      <c r="F9" s="21">
        <v>30352053337.085304</v>
      </c>
      <c r="G9" s="21">
        <v>30218372919.250923</v>
      </c>
      <c r="H9" s="21">
        <v>31579739008.982159</v>
      </c>
      <c r="I9" s="21">
        <v>32989275253.336887</v>
      </c>
      <c r="J9" s="21">
        <v>33828481755.430126</v>
      </c>
      <c r="K9" s="21">
        <v>34711689944.294334</v>
      </c>
      <c r="L9" s="21">
        <v>35632469231.693054</v>
      </c>
      <c r="M9" s="21">
        <v>36547170992.135048</v>
      </c>
      <c r="N9" s="21">
        <v>37445921516.630104</v>
      </c>
      <c r="O9" s="21">
        <v>38495071517.489067</v>
      </c>
      <c r="P9" s="21">
        <v>39606703967.815804</v>
      </c>
      <c r="Q9" s="21">
        <v>40772204338.630142</v>
      </c>
      <c r="R9" s="21">
        <v>42005349692.287697</v>
      </c>
      <c r="S9" s="21">
        <v>43326086586.61058</v>
      </c>
      <c r="T9" s="21">
        <v>43047825440.460426</v>
      </c>
      <c r="U9" s="21">
        <v>44659989173.065392</v>
      </c>
      <c r="V9" s="21">
        <v>46386721199.686119</v>
      </c>
      <c r="W9" s="21">
        <v>48221167550.951477</v>
      </c>
      <c r="X9" s="21">
        <v>50141127592.687035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359293777481.71716</v>
      </c>
      <c r="E10" s="21">
        <f t="shared" ref="E10:X10" si="1">+E13+E16+E19+E23</f>
        <v>358161632381.28107</v>
      </c>
      <c r="F10" s="21">
        <f t="shared" si="1"/>
        <v>357244113894.01312</v>
      </c>
      <c r="G10" s="21">
        <f t="shared" si="1"/>
        <v>356228939818.49902</v>
      </c>
      <c r="H10" s="21">
        <f t="shared" si="1"/>
        <v>355356541605.85254</v>
      </c>
      <c r="I10" s="21">
        <f t="shared" si="1"/>
        <v>354215327506.09509</v>
      </c>
      <c r="J10" s="21">
        <f t="shared" si="1"/>
        <v>353484610406.18018</v>
      </c>
      <c r="K10" s="21">
        <f t="shared" si="1"/>
        <v>352462920305.05231</v>
      </c>
      <c r="L10" s="21">
        <f t="shared" si="1"/>
        <v>351380306134.26801</v>
      </c>
      <c r="M10" s="21">
        <f t="shared" si="1"/>
        <v>350637751293.53772</v>
      </c>
      <c r="N10" s="21">
        <f t="shared" si="1"/>
        <v>349620739384.34497</v>
      </c>
      <c r="O10" s="21">
        <f t="shared" si="1"/>
        <v>348556595604.50677</v>
      </c>
      <c r="P10" s="21">
        <f t="shared" si="1"/>
        <v>347495999930.08148</v>
      </c>
      <c r="Q10" s="21">
        <f t="shared" si="1"/>
        <v>346652461526.11658</v>
      </c>
      <c r="R10" s="21">
        <f t="shared" si="1"/>
        <v>345500330495.6319</v>
      </c>
      <c r="S10" s="21">
        <f t="shared" si="1"/>
        <v>344216478773.87292</v>
      </c>
      <c r="T10" s="21">
        <f t="shared" si="1"/>
        <v>343333130074.02936</v>
      </c>
      <c r="U10" s="21">
        <f t="shared" si="1"/>
        <v>342104485954.56927</v>
      </c>
      <c r="V10" s="21">
        <f t="shared" si="1"/>
        <v>341029043476.71179</v>
      </c>
      <c r="W10" s="21">
        <f t="shared" si="1"/>
        <v>340136019498.65521</v>
      </c>
      <c r="X10" s="21">
        <f t="shared" si="1"/>
        <v>339265648736.24884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353043488050.55688</v>
      </c>
      <c r="E11" s="38">
        <f t="shared" ref="E11:X11" si="2">+E13+E16</f>
        <v>352006720021.85132</v>
      </c>
      <c r="F11" s="38">
        <f t="shared" si="2"/>
        <v>351187727102.54852</v>
      </c>
      <c r="G11" s="38">
        <f t="shared" si="2"/>
        <v>350269568731.64258</v>
      </c>
      <c r="H11" s="38">
        <f t="shared" si="2"/>
        <v>349481686542.25433</v>
      </c>
      <c r="I11" s="38">
        <f t="shared" si="2"/>
        <v>348415752204.25378</v>
      </c>
      <c r="J11" s="38">
        <f t="shared" si="2"/>
        <v>347760090617.00293</v>
      </c>
      <c r="K11" s="38">
        <f t="shared" si="2"/>
        <v>346811793726.49213</v>
      </c>
      <c r="L11" s="38">
        <f t="shared" si="2"/>
        <v>345812941899.87006</v>
      </c>
      <c r="M11" s="38">
        <f t="shared" si="2"/>
        <v>345131030634.25366</v>
      </c>
      <c r="N11" s="38">
        <f t="shared" si="2"/>
        <v>344170095009.71509</v>
      </c>
      <c r="O11" s="38">
        <f t="shared" si="2"/>
        <v>343174472494.34949</v>
      </c>
      <c r="P11" s="38">
        <f t="shared" si="2"/>
        <v>342182738820.22321</v>
      </c>
      <c r="Q11" s="38">
        <f t="shared" si="2"/>
        <v>341416557937.97827</v>
      </c>
      <c r="R11" s="38">
        <f t="shared" si="2"/>
        <v>340353852911.23413</v>
      </c>
      <c r="S11" s="38">
        <f t="shared" si="2"/>
        <v>339171566016.38055</v>
      </c>
      <c r="T11" s="38">
        <f t="shared" si="2"/>
        <v>338395430150.87421</v>
      </c>
      <c r="U11" s="38">
        <f t="shared" si="2"/>
        <v>337279020676.92621</v>
      </c>
      <c r="V11" s="38">
        <f t="shared" si="2"/>
        <v>336324970324.72046</v>
      </c>
      <c r="W11" s="38">
        <f t="shared" si="2"/>
        <v>335560500982.93207</v>
      </c>
      <c r="X11" s="38">
        <f t="shared" si="2"/>
        <v>334846586577.25513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6250289431.1602926</v>
      </c>
      <c r="E12" s="38">
        <f t="shared" ref="E12:X12" si="3">+E23+E19</f>
        <v>6154912359.4297466</v>
      </c>
      <c r="F12" s="38">
        <f t="shared" si="3"/>
        <v>6056386791.4645605</v>
      </c>
      <c r="G12" s="38">
        <f t="shared" si="3"/>
        <v>5959371086.8564405</v>
      </c>
      <c r="H12" s="38">
        <f t="shared" si="3"/>
        <v>5874855063.5981665</v>
      </c>
      <c r="I12" s="38">
        <f t="shared" si="3"/>
        <v>5799575301.8412828</v>
      </c>
      <c r="J12" s="38">
        <f t="shared" si="3"/>
        <v>5724519789.1772156</v>
      </c>
      <c r="K12" s="38">
        <f t="shared" si="3"/>
        <v>5651126578.5601978</v>
      </c>
      <c r="L12" s="38">
        <f t="shared" si="3"/>
        <v>5567364234.3979092</v>
      </c>
      <c r="M12" s="38">
        <f t="shared" si="3"/>
        <v>5506720659.2841148</v>
      </c>
      <c r="N12" s="38">
        <f t="shared" si="3"/>
        <v>5450644374.6298962</v>
      </c>
      <c r="O12" s="38">
        <f t="shared" si="3"/>
        <v>5382123110.1572542</v>
      </c>
      <c r="P12" s="38">
        <f t="shared" si="3"/>
        <v>5313261109.8582983</v>
      </c>
      <c r="Q12" s="38">
        <f t="shared" si="3"/>
        <v>5235903588.138299</v>
      </c>
      <c r="R12" s="38">
        <f t="shared" si="3"/>
        <v>5146477584.3977718</v>
      </c>
      <c r="S12" s="38">
        <f t="shared" si="3"/>
        <v>5044912757.4923706</v>
      </c>
      <c r="T12" s="38">
        <f t="shared" si="3"/>
        <v>4937699923.1551247</v>
      </c>
      <c r="U12" s="38">
        <f t="shared" si="3"/>
        <v>4825465277.6430883</v>
      </c>
      <c r="V12" s="38">
        <f t="shared" si="3"/>
        <v>4704073151.9913616</v>
      </c>
      <c r="W12" s="38">
        <f t="shared" si="3"/>
        <v>4575518515.7231436</v>
      </c>
      <c r="X12" s="38">
        <f t="shared" si="3"/>
        <v>4419062158.9936762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20232668757.944359</v>
      </c>
      <c r="E13" s="13">
        <f t="shared" ref="E13:X13" si="4">+E14+E15</f>
        <v>20247251912.591862</v>
      </c>
      <c r="F13" s="13">
        <f t="shared" si="4"/>
        <v>20479610176.642063</v>
      </c>
      <c r="G13" s="13">
        <f t="shared" si="4"/>
        <v>20612802989.089249</v>
      </c>
      <c r="H13" s="13">
        <f t="shared" si="4"/>
        <v>20876271983.054119</v>
      </c>
      <c r="I13" s="13">
        <f t="shared" si="4"/>
        <v>20861688828.406616</v>
      </c>
      <c r="J13" s="13">
        <f t="shared" si="4"/>
        <v>21257378424.508835</v>
      </c>
      <c r="K13" s="13">
        <f t="shared" si="4"/>
        <v>21360432717.351189</v>
      </c>
      <c r="L13" s="13">
        <f t="shared" si="4"/>
        <v>21412932074.082191</v>
      </c>
      <c r="M13" s="13">
        <f t="shared" si="4"/>
        <v>21782371991.818913</v>
      </c>
      <c r="N13" s="13">
        <f t="shared" si="4"/>
        <v>21872787550.633423</v>
      </c>
      <c r="O13" s="13">
        <f t="shared" si="4"/>
        <v>21928203538.293934</v>
      </c>
      <c r="P13" s="13">
        <f t="shared" si="4"/>
        <v>21987508367.193775</v>
      </c>
      <c r="Q13" s="13">
        <f t="shared" si="4"/>
        <v>22272365987.974979</v>
      </c>
      <c r="R13" s="13">
        <f t="shared" si="4"/>
        <v>22260699464.256981</v>
      </c>
      <c r="S13" s="13">
        <f t="shared" si="4"/>
        <v>22129451072.429462</v>
      </c>
      <c r="T13" s="13">
        <f t="shared" si="4"/>
        <v>22407503221.041832</v>
      </c>
      <c r="U13" s="13">
        <f t="shared" si="4"/>
        <v>22345281761.21249</v>
      </c>
      <c r="V13" s="13">
        <f t="shared" si="4"/>
        <v>22445419423.12534</v>
      </c>
      <c r="W13" s="13">
        <f t="shared" si="4"/>
        <v>22735138095.455711</v>
      </c>
      <c r="X13" s="13">
        <f t="shared" si="4"/>
        <v>23075411703.897427</v>
      </c>
    </row>
    <row r="14" spans="1:24" ht="15.75">
      <c r="A14" s="8" t="s">
        <v>43</v>
      </c>
      <c r="B14" s="2" t="s">
        <v>27</v>
      </c>
      <c r="C14" s="10"/>
      <c r="D14" s="11">
        <v>2830104211.9252334</v>
      </c>
      <c r="E14" s="11">
        <v>2698855820.0977149</v>
      </c>
      <c r="F14" s="11">
        <v>2722188867.5337181</v>
      </c>
      <c r="G14" s="11">
        <v>2724133288.1533852</v>
      </c>
      <c r="H14" s="11">
        <v>2793160220.1515617</v>
      </c>
      <c r="I14" s="11">
        <v>2598718158.1848674</v>
      </c>
      <c r="J14" s="11">
        <v>2819409898.517065</v>
      </c>
      <c r="K14" s="11">
        <v>2757188438.6877232</v>
      </c>
      <c r="L14" s="11">
        <v>2649273094.2962079</v>
      </c>
      <c r="M14" s="11">
        <v>2843715156.2629018</v>
      </c>
      <c r="N14" s="11">
        <v>2768854962.4057245</v>
      </c>
      <c r="O14" s="11">
        <v>2678439403.5912118</v>
      </c>
      <c r="P14" s="11">
        <v>2543302170.5243597</v>
      </c>
      <c r="Q14" s="11">
        <v>2828159791.3055663</v>
      </c>
      <c r="R14" s="11">
        <v>2816493267.5875649</v>
      </c>
      <c r="S14" s="11">
        <v>2685244875.7600465</v>
      </c>
      <c r="T14" s="11">
        <v>2963297024.3724189</v>
      </c>
      <c r="U14" s="11">
        <v>2901075564.543077</v>
      </c>
      <c r="V14" s="11">
        <v>3001213226.4559245</v>
      </c>
      <c r="W14" s="11">
        <v>3290931898.7862988</v>
      </c>
      <c r="X14" s="11">
        <v>3631205507.2280135</v>
      </c>
    </row>
    <row r="15" spans="1:24" ht="15.75">
      <c r="A15" s="8" t="s">
        <v>47</v>
      </c>
      <c r="B15" s="2" t="s">
        <v>6</v>
      </c>
      <c r="C15" s="10"/>
      <c r="D15" s="11">
        <v>17402564546.019127</v>
      </c>
      <c r="E15" s="11">
        <v>17548396092.494148</v>
      </c>
      <c r="F15" s="11">
        <v>17757421309.108345</v>
      </c>
      <c r="G15" s="11">
        <v>17888669700.935863</v>
      </c>
      <c r="H15" s="11">
        <v>18083111762.902557</v>
      </c>
      <c r="I15" s="11">
        <v>18262970670.221748</v>
      </c>
      <c r="J15" s="11">
        <v>18437968525.991772</v>
      </c>
      <c r="K15" s="11">
        <v>18603244278.663464</v>
      </c>
      <c r="L15" s="11">
        <v>18763658979.785984</v>
      </c>
      <c r="M15" s="11">
        <v>18938656835.556011</v>
      </c>
      <c r="N15" s="11">
        <v>19103932588.227699</v>
      </c>
      <c r="O15" s="11">
        <v>19249764134.702721</v>
      </c>
      <c r="P15" s="11">
        <v>19444206196.669415</v>
      </c>
      <c r="Q15" s="11">
        <v>19444206196.669415</v>
      </c>
      <c r="R15" s="11">
        <v>19444206196.669415</v>
      </c>
      <c r="S15" s="11">
        <v>19444206196.669415</v>
      </c>
      <c r="T15" s="11">
        <v>19444206196.669415</v>
      </c>
      <c r="U15" s="11">
        <v>19444206196.669415</v>
      </c>
      <c r="V15" s="11">
        <v>19444206196.669415</v>
      </c>
      <c r="W15" s="11">
        <v>19444206196.669415</v>
      </c>
      <c r="X15" s="11">
        <v>19444206196.669415</v>
      </c>
    </row>
    <row r="16" spans="1:24" ht="15.75">
      <c r="A16" s="15" t="s">
        <v>44</v>
      </c>
      <c r="B16" s="10" t="s">
        <v>11</v>
      </c>
      <c r="C16" s="10"/>
      <c r="D16" s="13">
        <f>+D17+D18</f>
        <v>332810819292.61255</v>
      </c>
      <c r="E16" s="13">
        <f t="shared" ref="E16:X16" si="5">+E17+E18</f>
        <v>331759468109.25946</v>
      </c>
      <c r="F16" s="13">
        <f t="shared" si="5"/>
        <v>330708116925.90643</v>
      </c>
      <c r="G16" s="13">
        <f t="shared" si="5"/>
        <v>329656765742.55334</v>
      </c>
      <c r="H16" s="13">
        <f t="shared" si="5"/>
        <v>328605414559.2002</v>
      </c>
      <c r="I16" s="13">
        <f t="shared" si="5"/>
        <v>327554063375.84717</v>
      </c>
      <c r="J16" s="13">
        <f t="shared" si="5"/>
        <v>326502712192.49408</v>
      </c>
      <c r="K16" s="13">
        <f t="shared" si="5"/>
        <v>325451361009.14093</v>
      </c>
      <c r="L16" s="13">
        <f t="shared" si="5"/>
        <v>324400009825.78784</v>
      </c>
      <c r="M16" s="13">
        <f t="shared" si="5"/>
        <v>323348658642.43475</v>
      </c>
      <c r="N16" s="13">
        <f t="shared" si="5"/>
        <v>322297307459.08167</v>
      </c>
      <c r="O16" s="13">
        <f t="shared" si="5"/>
        <v>321246268956.05554</v>
      </c>
      <c r="P16" s="13">
        <f t="shared" si="5"/>
        <v>320195230453.02942</v>
      </c>
      <c r="Q16" s="13">
        <f t="shared" si="5"/>
        <v>319144191950.0033</v>
      </c>
      <c r="R16" s="13">
        <f t="shared" si="5"/>
        <v>318093153446.97717</v>
      </c>
      <c r="S16" s="13">
        <f t="shared" si="5"/>
        <v>317042114943.95111</v>
      </c>
      <c r="T16" s="13">
        <f t="shared" si="5"/>
        <v>315987926929.8324</v>
      </c>
      <c r="U16" s="13">
        <f t="shared" si="5"/>
        <v>314933738915.71375</v>
      </c>
      <c r="V16" s="13">
        <f t="shared" si="5"/>
        <v>313879550901.59509</v>
      </c>
      <c r="W16" s="13">
        <f t="shared" si="5"/>
        <v>312825362887.47638</v>
      </c>
      <c r="X16" s="13">
        <f t="shared" si="5"/>
        <v>311771174873.35773</v>
      </c>
    </row>
    <row r="17" spans="1:24">
      <c r="A17" s="8" t="s">
        <v>45</v>
      </c>
      <c r="B17" s="2" t="s">
        <v>7</v>
      </c>
      <c r="C17" s="2"/>
      <c r="D17" s="14">
        <v>112270303824.30647</v>
      </c>
      <c r="E17" s="14">
        <v>111915616461.14717</v>
      </c>
      <c r="F17" s="14">
        <v>111560929097.98787</v>
      </c>
      <c r="G17" s="14">
        <v>111206241734.82855</v>
      </c>
      <c r="H17" s="14">
        <v>110851554371.66925</v>
      </c>
      <c r="I17" s="14">
        <v>110496867008.50993</v>
      </c>
      <c r="J17" s="14">
        <v>110142179645.35063</v>
      </c>
      <c r="K17" s="14">
        <v>109787492282.19131</v>
      </c>
      <c r="L17" s="14">
        <v>109432804919.032</v>
      </c>
      <c r="M17" s="14">
        <v>109078117555.8727</v>
      </c>
      <c r="N17" s="14">
        <v>108723430192.71339</v>
      </c>
      <c r="O17" s="14">
        <v>108369055509.88104</v>
      </c>
      <c r="P17" s="14">
        <v>108014680827.04871</v>
      </c>
      <c r="Q17" s="14">
        <v>107660306144.21637</v>
      </c>
      <c r="R17" s="14">
        <v>107305931461.38403</v>
      </c>
      <c r="S17" s="14">
        <v>106951556778.55171</v>
      </c>
      <c r="T17" s="14">
        <v>106595705246.86015</v>
      </c>
      <c r="U17" s="14">
        <v>106239853715.16862</v>
      </c>
      <c r="V17" s="14">
        <v>105884002183.47708</v>
      </c>
      <c r="W17" s="14">
        <v>105528150651.78554</v>
      </c>
      <c r="X17" s="14">
        <v>105172299120.09399</v>
      </c>
    </row>
    <row r="18" spans="1:24">
      <c r="A18" s="8" t="s">
        <v>46</v>
      </c>
      <c r="B18" s="2" t="s">
        <v>62</v>
      </c>
      <c r="C18" s="2"/>
      <c r="D18" s="14">
        <v>220540515468.30609</v>
      </c>
      <c r="E18" s="14">
        <v>219843851648.1123</v>
      </c>
      <c r="F18" s="14">
        <v>219147187827.91855</v>
      </c>
      <c r="G18" s="14">
        <v>218450524007.72476</v>
      </c>
      <c r="H18" s="14">
        <v>217753860187.53094</v>
      </c>
      <c r="I18" s="14">
        <v>217057196367.33722</v>
      </c>
      <c r="J18" s="14">
        <v>216360532547.14343</v>
      </c>
      <c r="K18" s="14">
        <v>215663868726.94962</v>
      </c>
      <c r="L18" s="14">
        <v>214967204906.75583</v>
      </c>
      <c r="M18" s="14">
        <v>214270541086.56207</v>
      </c>
      <c r="N18" s="14">
        <v>213573877266.36829</v>
      </c>
      <c r="O18" s="14">
        <v>212877213446.1745</v>
      </c>
      <c r="P18" s="14">
        <v>212180549625.98074</v>
      </c>
      <c r="Q18" s="14">
        <v>211483885805.78696</v>
      </c>
      <c r="R18" s="14">
        <v>210787221985.59317</v>
      </c>
      <c r="S18" s="14">
        <v>210090558165.39938</v>
      </c>
      <c r="T18" s="14">
        <v>209392221682.97226</v>
      </c>
      <c r="U18" s="14">
        <v>208693885200.54514</v>
      </c>
      <c r="V18" s="14">
        <v>207995548718.11801</v>
      </c>
      <c r="W18" s="14">
        <v>207297212235.69086</v>
      </c>
      <c r="X18" s="14">
        <v>206598875753.26373</v>
      </c>
    </row>
    <row r="19" spans="1:24" ht="15.75">
      <c r="A19" s="15" t="s">
        <v>48</v>
      </c>
      <c r="B19" s="10" t="s">
        <v>12</v>
      </c>
      <c r="C19" s="10"/>
      <c r="D19" s="13">
        <f>+D20+D21+D22</f>
        <v>190542895.48946244</v>
      </c>
      <c r="E19" s="13">
        <f t="shared" ref="E19:X19" si="6">+E20+E21+E22</f>
        <v>185605883.18504161</v>
      </c>
      <c r="F19" s="13">
        <f t="shared" si="6"/>
        <v>179572915.00174895</v>
      </c>
      <c r="G19" s="13">
        <f t="shared" si="6"/>
        <v>174814623.25975791</v>
      </c>
      <c r="H19" s="13">
        <f t="shared" si="6"/>
        <v>172485736.74711564</v>
      </c>
      <c r="I19" s="13">
        <f t="shared" si="6"/>
        <v>170314469.17474824</v>
      </c>
      <c r="J19" s="13">
        <f t="shared" si="6"/>
        <v>167898359.70138878</v>
      </c>
      <c r="K19" s="13">
        <f t="shared" si="6"/>
        <v>165325274.57848954</v>
      </c>
      <c r="L19" s="13">
        <f t="shared" si="6"/>
        <v>162552324.34172463</v>
      </c>
      <c r="M19" s="13">
        <f t="shared" si="6"/>
        <v>159849183.98959166</v>
      </c>
      <c r="N19" s="13">
        <f t="shared" si="6"/>
        <v>157075661.92442936</v>
      </c>
      <c r="O19" s="13">
        <f t="shared" si="6"/>
        <v>154173471.206898</v>
      </c>
      <c r="P19" s="13">
        <f t="shared" si="6"/>
        <v>151128315.47858468</v>
      </c>
      <c r="Q19" s="13">
        <f t="shared" si="6"/>
        <v>147940194.73948932</v>
      </c>
      <c r="R19" s="13">
        <f t="shared" si="6"/>
        <v>146238910.57943124</v>
      </c>
      <c r="S19" s="13">
        <f t="shared" si="6"/>
        <v>144094434.76922286</v>
      </c>
      <c r="T19" s="13">
        <f t="shared" si="6"/>
        <v>143179458.36300927</v>
      </c>
      <c r="U19" s="13">
        <f t="shared" si="6"/>
        <v>142979307.27009705</v>
      </c>
      <c r="V19" s="13">
        <f t="shared" si="6"/>
        <v>142965010.78198844</v>
      </c>
      <c r="W19" s="13">
        <f t="shared" si="6"/>
        <v>142950714.29387981</v>
      </c>
      <c r="X19" s="13">
        <f t="shared" si="6"/>
        <v>142936417.80577117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190542895.48946244</v>
      </c>
      <c r="E22" s="11">
        <v>185605883.18504161</v>
      </c>
      <c r="F22" s="11">
        <v>179572915.00174895</v>
      </c>
      <c r="G22" s="11">
        <v>174814623.25975791</v>
      </c>
      <c r="H22" s="11">
        <v>172485736.74711564</v>
      </c>
      <c r="I22" s="11">
        <v>170314469.17474824</v>
      </c>
      <c r="J22" s="11">
        <v>167898359.70138878</v>
      </c>
      <c r="K22" s="11">
        <v>165325274.57848954</v>
      </c>
      <c r="L22" s="11">
        <v>162552324.34172463</v>
      </c>
      <c r="M22" s="11">
        <v>159849183.98959166</v>
      </c>
      <c r="N22" s="11">
        <v>157075661.92442936</v>
      </c>
      <c r="O22" s="11">
        <v>154173471.206898</v>
      </c>
      <c r="P22" s="11">
        <v>151128315.47858468</v>
      </c>
      <c r="Q22" s="11">
        <v>147940194.73948932</v>
      </c>
      <c r="R22" s="11">
        <v>146238910.57943124</v>
      </c>
      <c r="S22" s="11">
        <v>144094434.76922286</v>
      </c>
      <c r="T22" s="11">
        <v>143179458.36300927</v>
      </c>
      <c r="U22" s="11">
        <v>142979307.27009705</v>
      </c>
      <c r="V22" s="11">
        <v>142965010.78198844</v>
      </c>
      <c r="W22" s="11">
        <v>142950714.29387981</v>
      </c>
      <c r="X22" s="11">
        <v>142936417.80577117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6059746535.6708298</v>
      </c>
      <c r="E23" s="13">
        <f t="shared" ref="E23:X23" si="7">+E24+E25+E26+E27+E28+E29+E30+E31+E32+E33</f>
        <v>5969306476.2447052</v>
      </c>
      <c r="F23" s="13">
        <f t="shared" si="7"/>
        <v>5876813876.4628115</v>
      </c>
      <c r="G23" s="13">
        <f t="shared" si="7"/>
        <v>5784556463.5966825</v>
      </c>
      <c r="H23" s="13">
        <f t="shared" si="7"/>
        <v>5702369326.8510504</v>
      </c>
      <c r="I23" s="13">
        <f t="shared" si="7"/>
        <v>5629260832.6665344</v>
      </c>
      <c r="J23" s="13">
        <f t="shared" si="7"/>
        <v>5556621429.4758272</v>
      </c>
      <c r="K23" s="13">
        <f t="shared" si="7"/>
        <v>5485801303.9817085</v>
      </c>
      <c r="L23" s="13">
        <f t="shared" si="7"/>
        <v>5404811910.0561848</v>
      </c>
      <c r="M23" s="13">
        <f t="shared" si="7"/>
        <v>5346871475.2945232</v>
      </c>
      <c r="N23" s="13">
        <f t="shared" si="7"/>
        <v>5293568712.7054672</v>
      </c>
      <c r="O23" s="13">
        <f t="shared" si="7"/>
        <v>5227949638.9503565</v>
      </c>
      <c r="P23" s="13">
        <f t="shared" si="7"/>
        <v>5162132794.379714</v>
      </c>
      <c r="Q23" s="13">
        <f t="shared" si="7"/>
        <v>5087963393.3988094</v>
      </c>
      <c r="R23" s="13">
        <f t="shared" si="7"/>
        <v>5000238673.8183403</v>
      </c>
      <c r="S23" s="13">
        <f t="shared" si="7"/>
        <v>4900818322.7231474</v>
      </c>
      <c r="T23" s="13">
        <f t="shared" si="7"/>
        <v>4794520464.7921152</v>
      </c>
      <c r="U23" s="13">
        <f t="shared" si="7"/>
        <v>4682485970.3729916</v>
      </c>
      <c r="V23" s="13">
        <f t="shared" si="7"/>
        <v>4561108141.2093735</v>
      </c>
      <c r="W23" s="13">
        <f t="shared" si="7"/>
        <v>4432567801.4292641</v>
      </c>
      <c r="X23" s="13">
        <f t="shared" si="7"/>
        <v>4276125741.1879048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6059746535.6708298</v>
      </c>
      <c r="E25" s="11">
        <v>5969306476.2447052</v>
      </c>
      <c r="F25" s="11">
        <v>5876813876.4628115</v>
      </c>
      <c r="G25" s="11">
        <v>5784556463.5966825</v>
      </c>
      <c r="H25" s="11">
        <v>5702369326.8510504</v>
      </c>
      <c r="I25" s="11">
        <v>5629260832.6665344</v>
      </c>
      <c r="J25" s="11">
        <v>5556621429.4758272</v>
      </c>
      <c r="K25" s="11">
        <v>5485801303.9817085</v>
      </c>
      <c r="L25" s="11">
        <v>5404811910.0561848</v>
      </c>
      <c r="M25" s="11">
        <v>5346871475.2945232</v>
      </c>
      <c r="N25" s="11">
        <v>5293568712.7054672</v>
      </c>
      <c r="O25" s="11">
        <v>5227949638.9503565</v>
      </c>
      <c r="P25" s="11">
        <v>5162132794.379714</v>
      </c>
      <c r="Q25" s="11">
        <v>5087963393.3988094</v>
      </c>
      <c r="R25" s="11">
        <v>5000238673.8183403</v>
      </c>
      <c r="S25" s="11">
        <v>4900818322.7231474</v>
      </c>
      <c r="T25" s="11">
        <v>4794520464.7921152</v>
      </c>
      <c r="U25" s="11">
        <v>4682485970.3729916</v>
      </c>
      <c r="V25" s="11">
        <v>4561108141.2093735</v>
      </c>
      <c r="W25" s="11">
        <v>4432567801.4292641</v>
      </c>
      <c r="X25" s="11">
        <v>4276125741.1879048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5384209100.2927256</v>
      </c>
      <c r="E35" s="11">
        <v>5382263603.3120632</v>
      </c>
      <c r="F35" s="11">
        <v>5289100813.71523</v>
      </c>
      <c r="G35" s="11">
        <v>5648615488.4538698</v>
      </c>
      <c r="H35" s="11">
        <v>5163010522.6396608</v>
      </c>
      <c r="I35" s="11">
        <v>5034211750.6762743</v>
      </c>
      <c r="J35" s="11">
        <v>5366231483.0541649</v>
      </c>
      <c r="K35" s="11">
        <v>5543185788.7212143</v>
      </c>
      <c r="L35" s="11">
        <v>5439732034.4965973</v>
      </c>
      <c r="M35" s="11">
        <v>5560466482.6340122</v>
      </c>
      <c r="N35" s="11">
        <v>5759079258.0051022</v>
      </c>
      <c r="O35" s="11">
        <v>6039740768.0741568</v>
      </c>
      <c r="P35" s="11">
        <v>6239229098.6034956</v>
      </c>
      <c r="Q35" s="11">
        <v>6508208859.5874987</v>
      </c>
      <c r="R35" s="11">
        <v>6910457332.0269995</v>
      </c>
      <c r="S35" s="11">
        <v>7271485589.2531719</v>
      </c>
      <c r="T35" s="11">
        <v>7722626905.0032816</v>
      </c>
      <c r="U35" s="11">
        <v>8209642941.3163605</v>
      </c>
      <c r="V35" s="11">
        <v>8702995232.0641308</v>
      </c>
      <c r="W35" s="11">
        <v>9234019435.5417995</v>
      </c>
      <c r="X35" s="11">
        <v>9890298716.684473</v>
      </c>
    </row>
    <row r="36" spans="1:24" ht="15.75">
      <c r="A36" s="25">
        <v>5</v>
      </c>
      <c r="B36" s="9" t="s">
        <v>9</v>
      </c>
      <c r="C36" s="10"/>
      <c r="D36" s="11">
        <v>7860053</v>
      </c>
      <c r="E36" s="11">
        <v>8067972</v>
      </c>
      <c r="F36" s="11">
        <v>8272498.0000000028</v>
      </c>
      <c r="G36" s="11">
        <v>8478471.0000000019</v>
      </c>
      <c r="H36" s="11">
        <v>8692599</v>
      </c>
      <c r="I36" s="11">
        <v>8919456.0000000019</v>
      </c>
      <c r="J36" s="11">
        <v>9161930.9999999963</v>
      </c>
      <c r="K36" s="11">
        <v>9418119.9999999981</v>
      </c>
      <c r="L36" s="11">
        <v>9682058</v>
      </c>
      <c r="M36" s="11">
        <v>9945115</v>
      </c>
      <c r="N36" s="11">
        <v>10201561.999999998</v>
      </c>
      <c r="O36" s="11">
        <v>10449825</v>
      </c>
      <c r="P36" s="11">
        <v>10693471</v>
      </c>
      <c r="Q36" s="11">
        <v>10938261.000000002</v>
      </c>
      <c r="R36" s="11">
        <v>11192421.999999996</v>
      </c>
      <c r="S36" s="11">
        <v>11462365</v>
      </c>
      <c r="T36" s="11">
        <v>11750104.999999998</v>
      </c>
      <c r="U36" s="11">
        <v>12055384</v>
      </c>
      <c r="V36" s="11">
        <v>12379612.000000002</v>
      </c>
      <c r="W36" s="11">
        <v>12723746.000000002</v>
      </c>
      <c r="X36" s="11">
        <v>13088570.000000002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51072.288904351095</v>
      </c>
      <c r="E39" s="11">
        <f t="shared" si="8"/>
        <v>49724.257681801253</v>
      </c>
      <c r="F39" s="11">
        <f t="shared" si="8"/>
        <v>48501.342554285162</v>
      </c>
      <c r="G39" s="11">
        <f t="shared" si="8"/>
        <v>47165.141134585931</v>
      </c>
      <c r="H39" s="11">
        <f t="shared" si="8"/>
        <v>46028.652413680633</v>
      </c>
      <c r="I39" s="11">
        <f t="shared" si="8"/>
        <v>44871.051545444163</v>
      </c>
      <c r="J39" s="11">
        <f t="shared" si="8"/>
        <v>43705.422134401313</v>
      </c>
      <c r="K39" s="11">
        <f t="shared" si="8"/>
        <v>42525.70682787081</v>
      </c>
      <c r="L39" s="11">
        <f t="shared" si="8"/>
        <v>41409.953032077698</v>
      </c>
      <c r="M39" s="11">
        <f t="shared" si="8"/>
        <v>40439.703109106871</v>
      </c>
      <c r="N39" s="11">
        <f t="shared" si="8"/>
        <v>39445.795007278655</v>
      </c>
      <c r="O39" s="11">
        <f t="shared" si="8"/>
        <v>38566.479018627571</v>
      </c>
      <c r="P39" s="11">
        <f t="shared" si="8"/>
        <v>37761.198377323701</v>
      </c>
      <c r="Q39" s="11">
        <f t="shared" si="8"/>
        <v>37031.217248531881</v>
      </c>
      <c r="R39" s="11">
        <f t="shared" si="8"/>
        <v>36307.152209649998</v>
      </c>
      <c r="S39" s="11">
        <f t="shared" si="8"/>
        <v>35562.103649788725</v>
      </c>
      <c r="T39" s="11">
        <f t="shared" si="8"/>
        <v>34706.583051790309</v>
      </c>
      <c r="U39" s="11">
        <f t="shared" si="8"/>
        <v>33995.192238017538</v>
      </c>
      <c r="V39" s="11">
        <f t="shared" si="8"/>
        <v>33308.576895048798</v>
      </c>
      <c r="W39" s="11">
        <f t="shared" si="8"/>
        <v>32621.591706690884</v>
      </c>
      <c r="X39" s="11">
        <f t="shared" si="8"/>
        <v>31943.952185224047</v>
      </c>
    </row>
    <row r="40" spans="1:24" ht="15.75">
      <c r="B40" s="20" t="s">
        <v>5</v>
      </c>
      <c r="C40" s="7"/>
      <c r="D40" s="11">
        <f t="shared" ref="D40:X40" si="9">+D8/D36</f>
        <v>1816.5210750140157</v>
      </c>
      <c r="E40" s="11">
        <f t="shared" si="9"/>
        <v>1727.3223111790326</v>
      </c>
      <c r="F40" s="11">
        <f t="shared" si="9"/>
        <v>1647.7600897021168</v>
      </c>
      <c r="G40" s="11">
        <f t="shared" si="9"/>
        <v>1585.3057211310982</v>
      </c>
      <c r="H40" s="11">
        <f t="shared" si="9"/>
        <v>1515.3508550979038</v>
      </c>
      <c r="I40" s="11">
        <f t="shared" si="9"/>
        <v>1459.8162908017398</v>
      </c>
      <c r="J40" s="11">
        <f t="shared" si="9"/>
        <v>1431.2451992540728</v>
      </c>
      <c r="K40" s="11">
        <f t="shared" si="9"/>
        <v>1416.1637078694976</v>
      </c>
      <c r="L40" s="11">
        <f t="shared" si="9"/>
        <v>1437.7926333317816</v>
      </c>
      <c r="M40" s="11">
        <f t="shared" si="9"/>
        <v>1507.531657527602</v>
      </c>
      <c r="N40" s="11">
        <f t="shared" si="9"/>
        <v>1503.893472888612</v>
      </c>
      <c r="O40" s="11">
        <f t="shared" si="9"/>
        <v>1527.4217021657298</v>
      </c>
      <c r="P40" s="11">
        <f t="shared" si="9"/>
        <v>1561.2868707700914</v>
      </c>
      <c r="Q40" s="11">
        <f t="shared" si="9"/>
        <v>1611.9978804123348</v>
      </c>
      <c r="R40" s="11">
        <f t="shared" si="9"/>
        <v>1685.005172313512</v>
      </c>
      <c r="S40" s="11">
        <f t="shared" si="9"/>
        <v>1752.1032388365736</v>
      </c>
      <c r="T40" s="11">
        <f t="shared" si="9"/>
        <v>1823.391325887445</v>
      </c>
      <c r="U40" s="11">
        <f t="shared" si="9"/>
        <v>1912.8898304264808</v>
      </c>
      <c r="V40" s="11">
        <f t="shared" si="9"/>
        <v>2013.9155860838771</v>
      </c>
      <c r="W40" s="11">
        <f t="shared" si="9"/>
        <v>2099.3550124338099</v>
      </c>
      <c r="X40" s="11">
        <f t="shared" si="9"/>
        <v>2192.2851712618003</v>
      </c>
    </row>
    <row r="41" spans="1:24" ht="15.75">
      <c r="B41" s="20" t="s">
        <v>38</v>
      </c>
      <c r="C41" s="7"/>
      <c r="D41" s="37">
        <f>+D9/D36</f>
        <v>3544.3995368182946</v>
      </c>
      <c r="E41" s="37">
        <f t="shared" ref="E41:X41" si="10">+E9/E36</f>
        <v>3603.9166068881568</v>
      </c>
      <c r="F41" s="37">
        <f t="shared" si="10"/>
        <v>3669.0312088422738</v>
      </c>
      <c r="G41" s="37">
        <f t="shared" si="10"/>
        <v>3564.1300087304558</v>
      </c>
      <c r="H41" s="37">
        <f t="shared" si="10"/>
        <v>3632.9455677159567</v>
      </c>
      <c r="I41" s="37">
        <f t="shared" si="10"/>
        <v>3698.5748069542447</v>
      </c>
      <c r="J41" s="37">
        <f t="shared" si="10"/>
        <v>3692.2873306326078</v>
      </c>
      <c r="K41" s="37">
        <f t="shared" si="10"/>
        <v>3685.6283360473576</v>
      </c>
      <c r="L41" s="37">
        <f t="shared" si="10"/>
        <v>3680.2577749165575</v>
      </c>
      <c r="M41" s="37">
        <f t="shared" si="10"/>
        <v>3674.8867149484995</v>
      </c>
      <c r="N41" s="37">
        <f t="shared" si="10"/>
        <v>3670.606669511013</v>
      </c>
      <c r="O41" s="37">
        <f t="shared" si="10"/>
        <v>3683.800591635656</v>
      </c>
      <c r="P41" s="37">
        <f t="shared" si="10"/>
        <v>3703.8211416869044</v>
      </c>
      <c r="Q41" s="37">
        <f t="shared" si="10"/>
        <v>3727.485048915009</v>
      </c>
      <c r="R41" s="37">
        <f t="shared" si="10"/>
        <v>3753.0169691857323</v>
      </c>
      <c r="S41" s="37">
        <f t="shared" si="10"/>
        <v>3779.8557790308178</v>
      </c>
      <c r="T41" s="37">
        <f t="shared" si="10"/>
        <v>3663.6119796768144</v>
      </c>
      <c r="U41" s="37">
        <f t="shared" si="10"/>
        <v>3704.5679484838802</v>
      </c>
      <c r="V41" s="37">
        <f t="shared" si="10"/>
        <v>3747.0254479450659</v>
      </c>
      <c r="W41" s="37">
        <f t="shared" si="10"/>
        <v>3789.856191011002</v>
      </c>
      <c r="X41" s="37">
        <f t="shared" si="10"/>
        <v>3830.9095334850963</v>
      </c>
    </row>
    <row r="42" spans="1:24" ht="15.75">
      <c r="B42" s="20" t="s">
        <v>10</v>
      </c>
      <c r="C42" s="9"/>
      <c r="D42" s="11">
        <f t="shared" ref="D42:X42" si="11">+D10/D36</f>
        <v>45711.36829251879</v>
      </c>
      <c r="E42" s="11">
        <f t="shared" si="11"/>
        <v>44393.018763734064</v>
      </c>
      <c r="F42" s="11">
        <f t="shared" si="11"/>
        <v>43184.551255740771</v>
      </c>
      <c r="G42" s="11">
        <f t="shared" si="11"/>
        <v>42015.70540472438</v>
      </c>
      <c r="H42" s="11">
        <f t="shared" si="11"/>
        <v>40880.355990866774</v>
      </c>
      <c r="I42" s="11">
        <f t="shared" si="11"/>
        <v>39712.660447688177</v>
      </c>
      <c r="J42" s="11">
        <f t="shared" si="11"/>
        <v>38581.889604514632</v>
      </c>
      <c r="K42" s="11">
        <f t="shared" si="11"/>
        <v>37423.914783953951</v>
      </c>
      <c r="L42" s="11">
        <f t="shared" si="11"/>
        <v>36291.902623829359</v>
      </c>
      <c r="M42" s="11">
        <f t="shared" si="11"/>
        <v>35257.284736630769</v>
      </c>
      <c r="N42" s="11">
        <f t="shared" si="11"/>
        <v>34271.294864879026</v>
      </c>
      <c r="O42" s="11">
        <f t="shared" si="11"/>
        <v>33355.256724826184</v>
      </c>
      <c r="P42" s="11">
        <f t="shared" si="11"/>
        <v>32496.090364866701</v>
      </c>
      <c r="Q42" s="11">
        <f t="shared" si="11"/>
        <v>31691.734319204534</v>
      </c>
      <c r="R42" s="11">
        <f t="shared" si="11"/>
        <v>30869.130068150756</v>
      </c>
      <c r="S42" s="11">
        <f t="shared" si="11"/>
        <v>30030.144631921328</v>
      </c>
      <c r="T42" s="11">
        <f t="shared" si="11"/>
        <v>29219.579746226049</v>
      </c>
      <c r="U42" s="11">
        <f t="shared" si="11"/>
        <v>28377.734459107174</v>
      </c>
      <c r="V42" s="11">
        <f t="shared" si="11"/>
        <v>27547.635861019855</v>
      </c>
      <c r="W42" s="11">
        <f t="shared" si="11"/>
        <v>26732.38050324607</v>
      </c>
      <c r="X42" s="11">
        <f t="shared" si="11"/>
        <v>25920.75748047715</v>
      </c>
    </row>
    <row r="43" spans="1:24" ht="15.75">
      <c r="B43" s="26" t="s">
        <v>32</v>
      </c>
      <c r="C43" s="9"/>
      <c r="D43" s="11">
        <f t="shared" ref="D43:X43" si="12">+D11/D36</f>
        <v>44916.171436828336</v>
      </c>
      <c r="E43" s="11">
        <f t="shared" si="12"/>
        <v>43630.136547555114</v>
      </c>
      <c r="F43" s="11">
        <f t="shared" si="12"/>
        <v>42452.440254751156</v>
      </c>
      <c r="G43" s="11">
        <f t="shared" si="12"/>
        <v>41312.822645927845</v>
      </c>
      <c r="H43" s="11">
        <f t="shared" si="12"/>
        <v>40204.510359013955</v>
      </c>
      <c r="I43" s="11">
        <f t="shared" si="12"/>
        <v>39062.44418989832</v>
      </c>
      <c r="J43" s="11">
        <f t="shared" si="12"/>
        <v>37957.073745371265</v>
      </c>
      <c r="K43" s="11">
        <f t="shared" si="12"/>
        <v>36823.887753234427</v>
      </c>
      <c r="L43" s="11">
        <f t="shared" si="12"/>
        <v>35716.883941396554</v>
      </c>
      <c r="M43" s="11">
        <f t="shared" si="12"/>
        <v>34703.573627278682</v>
      </c>
      <c r="N43" s="11">
        <f t="shared" si="12"/>
        <v>33736.999785887216</v>
      </c>
      <c r="O43" s="11">
        <f t="shared" si="12"/>
        <v>32840.212395360642</v>
      </c>
      <c r="P43" s="11">
        <f t="shared" si="12"/>
        <v>31999.220722646856</v>
      </c>
      <c r="Q43" s="11">
        <f t="shared" si="12"/>
        <v>31213.056439042568</v>
      </c>
      <c r="R43" s="11">
        <f t="shared" si="12"/>
        <v>30409.312024799838</v>
      </c>
      <c r="S43" s="11">
        <f t="shared" si="12"/>
        <v>29590.016197912086</v>
      </c>
      <c r="T43" s="11">
        <f t="shared" si="12"/>
        <v>28799.353720743282</v>
      </c>
      <c r="U43" s="11">
        <f t="shared" si="12"/>
        <v>27977.45975382669</v>
      </c>
      <c r="V43" s="11">
        <f t="shared" si="12"/>
        <v>27167.650353235658</v>
      </c>
      <c r="W43" s="11">
        <f t="shared" si="12"/>
        <v>26372.775830555878</v>
      </c>
      <c r="X43" s="11">
        <f t="shared" si="12"/>
        <v>25583.129904737882</v>
      </c>
    </row>
    <row r="44" spans="1:24" ht="15.75">
      <c r="B44" s="26" t="s">
        <v>33</v>
      </c>
      <c r="C44" s="9"/>
      <c r="D44" s="11">
        <f t="shared" ref="D44:X44" si="13">+D12/D36</f>
        <v>795.19685569045055</v>
      </c>
      <c r="E44" s="11">
        <f t="shared" si="13"/>
        <v>762.88221617895385</v>
      </c>
      <c r="F44" s="11">
        <f t="shared" si="13"/>
        <v>732.1110009896114</v>
      </c>
      <c r="G44" s="11">
        <f t="shared" si="13"/>
        <v>702.88275879653759</v>
      </c>
      <c r="H44" s="11">
        <f t="shared" si="13"/>
        <v>675.84563185281718</v>
      </c>
      <c r="I44" s="11">
        <f t="shared" si="13"/>
        <v>650.2162577898564</v>
      </c>
      <c r="J44" s="11">
        <f t="shared" si="13"/>
        <v>624.81585914336381</v>
      </c>
      <c r="K44" s="11">
        <f t="shared" si="13"/>
        <v>600.02703071952783</v>
      </c>
      <c r="L44" s="11">
        <f t="shared" si="13"/>
        <v>575.01868243279569</v>
      </c>
      <c r="M44" s="11">
        <f t="shared" si="13"/>
        <v>553.71110935209049</v>
      </c>
      <c r="N44" s="11">
        <f t="shared" si="13"/>
        <v>534.29507899181488</v>
      </c>
      <c r="O44" s="11">
        <f t="shared" si="13"/>
        <v>515.04432946554164</v>
      </c>
      <c r="P44" s="11">
        <f t="shared" si="13"/>
        <v>496.86964221984596</v>
      </c>
      <c r="Q44" s="11">
        <f t="shared" si="13"/>
        <v>478.67788016196522</v>
      </c>
      <c r="R44" s="11">
        <f t="shared" si="13"/>
        <v>459.81804335091846</v>
      </c>
      <c r="S44" s="11">
        <f t="shared" si="13"/>
        <v>440.12843400924424</v>
      </c>
      <c r="T44" s="11">
        <f t="shared" si="13"/>
        <v>420.22602548276166</v>
      </c>
      <c r="U44" s="11">
        <f t="shared" si="13"/>
        <v>400.27470528048616</v>
      </c>
      <c r="V44" s="11">
        <f t="shared" si="13"/>
        <v>379.98550778419883</v>
      </c>
      <c r="W44" s="11">
        <f t="shared" si="13"/>
        <v>359.60467269019227</v>
      </c>
      <c r="X44" s="11">
        <f t="shared" si="13"/>
        <v>337.6275757392653</v>
      </c>
    </row>
    <row r="45" spans="1:24" ht="15.75">
      <c r="B45" s="10" t="s">
        <v>31</v>
      </c>
      <c r="C45" s="9"/>
      <c r="D45" s="11">
        <f t="shared" ref="D45:X45" si="14">+D13/D36</f>
        <v>2574.1135279805821</v>
      </c>
      <c r="E45" s="11">
        <f t="shared" si="14"/>
        <v>2509.5838102303605</v>
      </c>
      <c r="F45" s="11">
        <f t="shared" si="14"/>
        <v>2475.6258843026685</v>
      </c>
      <c r="G45" s="11">
        <f t="shared" si="14"/>
        <v>2431.1934296984969</v>
      </c>
      <c r="H45" s="11">
        <f t="shared" si="14"/>
        <v>2401.6145209337415</v>
      </c>
      <c r="I45" s="11">
        <f t="shared" si="14"/>
        <v>2338.8969942120475</v>
      </c>
      <c r="J45" s="11">
        <f t="shared" si="14"/>
        <v>2320.1853871753501</v>
      </c>
      <c r="K45" s="11">
        <f t="shared" si="14"/>
        <v>2268.0144994278257</v>
      </c>
      <c r="L45" s="11">
        <f t="shared" si="14"/>
        <v>2211.6095642147766</v>
      </c>
      <c r="M45" s="11">
        <f t="shared" si="14"/>
        <v>2190.2584325891567</v>
      </c>
      <c r="N45" s="11">
        <f t="shared" si="14"/>
        <v>2144.0626004756355</v>
      </c>
      <c r="O45" s="11">
        <f t="shared" si="14"/>
        <v>2098.4278242261412</v>
      </c>
      <c r="P45" s="11">
        <f t="shared" si="14"/>
        <v>2056.1619671661124</v>
      </c>
      <c r="Q45" s="11">
        <f t="shared" si="14"/>
        <v>2036.1889324066208</v>
      </c>
      <c r="R45" s="11">
        <f t="shared" si="14"/>
        <v>1988.9081616344513</v>
      </c>
      <c r="S45" s="11">
        <f t="shared" si="14"/>
        <v>1930.6182513320298</v>
      </c>
      <c r="T45" s="11">
        <f t="shared" si="14"/>
        <v>1907.0045094100722</v>
      </c>
      <c r="U45" s="11">
        <f t="shared" si="14"/>
        <v>1853.5520528597422</v>
      </c>
      <c r="V45" s="11">
        <f t="shared" si="14"/>
        <v>1813.0955496121637</v>
      </c>
      <c r="W45" s="11">
        <f t="shared" si="14"/>
        <v>1786.8274088036424</v>
      </c>
      <c r="X45" s="11">
        <f t="shared" si="14"/>
        <v>1763.0200781214007</v>
      </c>
    </row>
    <row r="46" spans="1:24" ht="15.75">
      <c r="B46" s="10" t="s">
        <v>11</v>
      </c>
      <c r="C46" s="9"/>
      <c r="D46" s="11">
        <f t="shared" ref="D46:X46" si="15">+D16/D36</f>
        <v>42342.057908847761</v>
      </c>
      <c r="E46" s="11">
        <f t="shared" si="15"/>
        <v>41120.552737324753</v>
      </c>
      <c r="F46" s="11">
        <f t="shared" si="15"/>
        <v>39976.814370448483</v>
      </c>
      <c r="G46" s="11">
        <f t="shared" si="15"/>
        <v>38881.629216229347</v>
      </c>
      <c r="H46" s="11">
        <f t="shared" si="15"/>
        <v>37802.895838080207</v>
      </c>
      <c r="I46" s="11">
        <f t="shared" si="15"/>
        <v>36723.547195686275</v>
      </c>
      <c r="J46" s="11">
        <f t="shared" si="15"/>
        <v>35636.888358195909</v>
      </c>
      <c r="K46" s="11">
        <f t="shared" si="15"/>
        <v>34555.873253806596</v>
      </c>
      <c r="L46" s="11">
        <f t="shared" si="15"/>
        <v>33505.274377181777</v>
      </c>
      <c r="M46" s="11">
        <f t="shared" si="15"/>
        <v>32513.31519468953</v>
      </c>
      <c r="N46" s="11">
        <f t="shared" si="15"/>
        <v>31592.937185411578</v>
      </c>
      <c r="O46" s="11">
        <f t="shared" si="15"/>
        <v>30741.784571134496</v>
      </c>
      <c r="P46" s="11">
        <f t="shared" si="15"/>
        <v>29943.058755480743</v>
      </c>
      <c r="Q46" s="11">
        <f t="shared" si="15"/>
        <v>29176.86750663595</v>
      </c>
      <c r="R46" s="11">
        <f t="shared" si="15"/>
        <v>28420.403863165389</v>
      </c>
      <c r="S46" s="11">
        <f t="shared" si="15"/>
        <v>27659.397946580055</v>
      </c>
      <c r="T46" s="11">
        <f t="shared" si="15"/>
        <v>26892.349211333214</v>
      </c>
      <c r="U46" s="11">
        <f t="shared" si="15"/>
        <v>26123.907700966949</v>
      </c>
      <c r="V46" s="11">
        <f t="shared" si="15"/>
        <v>25354.554803623494</v>
      </c>
      <c r="W46" s="11">
        <f t="shared" si="15"/>
        <v>24585.948421752237</v>
      </c>
      <c r="X46" s="11">
        <f t="shared" si="15"/>
        <v>23820.109826616481</v>
      </c>
    </row>
    <row r="47" spans="1:24" ht="15.75">
      <c r="B47" s="10" t="s">
        <v>12</v>
      </c>
      <c r="C47" s="9"/>
      <c r="D47" s="11">
        <f t="shared" ref="D47:X47" si="16">+D19/D36</f>
        <v>24.241935199350745</v>
      </c>
      <c r="E47" s="11">
        <f t="shared" si="16"/>
        <v>23.005271112126021</v>
      </c>
      <c r="F47" s="11">
        <f t="shared" si="16"/>
        <v>21.707217699145879</v>
      </c>
      <c r="G47" s="11">
        <f t="shared" si="16"/>
        <v>20.618649666874827</v>
      </c>
      <c r="H47" s="11">
        <f t="shared" si="16"/>
        <v>19.842826840064248</v>
      </c>
      <c r="I47" s="11">
        <f t="shared" si="16"/>
        <v>19.09471487664138</v>
      </c>
      <c r="J47" s="11">
        <f t="shared" si="16"/>
        <v>18.325652059744701</v>
      </c>
      <c r="K47" s="11">
        <f t="shared" si="16"/>
        <v>17.553957114423003</v>
      </c>
      <c r="L47" s="11">
        <f t="shared" si="16"/>
        <v>16.789026087400494</v>
      </c>
      <c r="M47" s="11">
        <f t="shared" si="16"/>
        <v>16.073135804823941</v>
      </c>
      <c r="N47" s="11">
        <f t="shared" si="16"/>
        <v>15.397216810957909</v>
      </c>
      <c r="O47" s="11">
        <f t="shared" si="16"/>
        <v>14.753689292107572</v>
      </c>
      <c r="P47" s="11">
        <f t="shared" si="16"/>
        <v>14.132765261960749</v>
      </c>
      <c r="Q47" s="11">
        <f t="shared" si="16"/>
        <v>13.525019629673244</v>
      </c>
      <c r="R47" s="11">
        <f t="shared" si="16"/>
        <v>13.065886059284692</v>
      </c>
      <c r="S47" s="11">
        <f t="shared" si="16"/>
        <v>12.571091111583243</v>
      </c>
      <c r="T47" s="11">
        <f t="shared" si="16"/>
        <v>12.18537692752612</v>
      </c>
      <c r="U47" s="11">
        <f t="shared" si="16"/>
        <v>11.860203480046513</v>
      </c>
      <c r="V47" s="11">
        <f t="shared" si="16"/>
        <v>11.548424197946463</v>
      </c>
      <c r="W47" s="11">
        <f t="shared" si="16"/>
        <v>11.2349550434188</v>
      </c>
      <c r="X47" s="11">
        <f t="shared" si="16"/>
        <v>10.920705455658728</v>
      </c>
    </row>
    <row r="48" spans="1:24" ht="15.75">
      <c r="B48" s="10" t="s">
        <v>16</v>
      </c>
      <c r="C48" s="9"/>
      <c r="D48" s="11">
        <f t="shared" ref="D48:X48" si="17">+D23/D36</f>
        <v>770.95492049109976</v>
      </c>
      <c r="E48" s="11">
        <f t="shared" si="17"/>
        <v>739.87694506682783</v>
      </c>
      <c r="F48" s="11">
        <f t="shared" si="17"/>
        <v>710.40378329046553</v>
      </c>
      <c r="G48" s="11">
        <f t="shared" si="17"/>
        <v>682.26410912966276</v>
      </c>
      <c r="H48" s="11">
        <f t="shared" si="17"/>
        <v>656.0028050127529</v>
      </c>
      <c r="I48" s="11">
        <f t="shared" si="17"/>
        <v>631.12154291321508</v>
      </c>
      <c r="J48" s="11">
        <f t="shared" si="17"/>
        <v>606.49020708361911</v>
      </c>
      <c r="K48" s="11">
        <f t="shared" si="17"/>
        <v>582.47307360510479</v>
      </c>
      <c r="L48" s="11">
        <f t="shared" si="17"/>
        <v>558.22965634539526</v>
      </c>
      <c r="M48" s="11">
        <f t="shared" si="17"/>
        <v>537.63797354726648</v>
      </c>
      <c r="N48" s="11">
        <f t="shared" si="17"/>
        <v>518.89786218085703</v>
      </c>
      <c r="O48" s="11">
        <f t="shared" si="17"/>
        <v>500.29064017343416</v>
      </c>
      <c r="P48" s="11">
        <f t="shared" si="17"/>
        <v>482.73687695788522</v>
      </c>
      <c r="Q48" s="11">
        <f t="shared" si="17"/>
        <v>465.15286053229198</v>
      </c>
      <c r="R48" s="11">
        <f t="shared" si="17"/>
        <v>446.75215729163375</v>
      </c>
      <c r="S48" s="11">
        <f t="shared" si="17"/>
        <v>427.55734289766093</v>
      </c>
      <c r="T48" s="11">
        <f t="shared" si="17"/>
        <v>408.04064855523552</v>
      </c>
      <c r="U48" s="11">
        <f t="shared" si="17"/>
        <v>388.41450180043967</v>
      </c>
      <c r="V48" s="11">
        <f t="shared" si="17"/>
        <v>368.43708358625236</v>
      </c>
      <c r="W48" s="11">
        <f t="shared" si="17"/>
        <v>348.36971764677349</v>
      </c>
      <c r="X48" s="11">
        <f t="shared" si="17"/>
        <v>326.70687028360658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685.00926142517426</v>
      </c>
      <c r="E50" s="11">
        <f t="shared" ref="E50:X50" si="18">+E35/E36</f>
        <v>667.11480943563799</v>
      </c>
      <c r="F50" s="11">
        <f t="shared" si="18"/>
        <v>639.359575996903</v>
      </c>
      <c r="G50" s="11">
        <f t="shared" si="18"/>
        <v>666.23044278312307</v>
      </c>
      <c r="H50" s="11">
        <f t="shared" si="18"/>
        <v>593.95475652789924</v>
      </c>
      <c r="I50" s="11">
        <f t="shared" si="18"/>
        <v>564.40793594096692</v>
      </c>
      <c r="J50" s="11">
        <f t="shared" si="18"/>
        <v>585.70965913781356</v>
      </c>
      <c r="K50" s="11">
        <f t="shared" si="18"/>
        <v>588.56606081906102</v>
      </c>
      <c r="L50" s="11">
        <f t="shared" si="18"/>
        <v>561.83634042438052</v>
      </c>
      <c r="M50" s="11">
        <f t="shared" si="18"/>
        <v>559.11535287767026</v>
      </c>
      <c r="N50" s="11">
        <f t="shared" si="18"/>
        <v>564.52916308356532</v>
      </c>
      <c r="O50" s="11">
        <f t="shared" si="18"/>
        <v>577.97530275140082</v>
      </c>
      <c r="P50" s="11">
        <f t="shared" si="18"/>
        <v>583.46154383394276</v>
      </c>
      <c r="Q50" s="11">
        <f t="shared" si="18"/>
        <v>594.99484054983668</v>
      </c>
      <c r="R50" s="11">
        <f t="shared" si="18"/>
        <v>617.42287165610821</v>
      </c>
      <c r="S50" s="11">
        <f t="shared" si="18"/>
        <v>634.37916950412693</v>
      </c>
      <c r="T50" s="11">
        <f t="shared" si="18"/>
        <v>657.23896977969832</v>
      </c>
      <c r="U50" s="11">
        <f t="shared" si="18"/>
        <v>680.99389793940702</v>
      </c>
      <c r="V50" s="11">
        <f t="shared" si="18"/>
        <v>703.01033926298578</v>
      </c>
      <c r="W50" s="11">
        <f t="shared" si="18"/>
        <v>725.73119862199371</v>
      </c>
      <c r="X50" s="11">
        <f t="shared" si="18"/>
        <v>755.6439486272734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-2.6394572310523445</v>
      </c>
      <c r="F53" s="32">
        <f>IFERROR(((F39/$D39)-1)*100,0)</f>
        <v>-5.0339360252305116</v>
      </c>
      <c r="G53" s="32">
        <f>IFERROR(((G39/$D39)-1)*100,0)</f>
        <v>-7.650230396140123</v>
      </c>
      <c r="H53" s="32">
        <f t="shared" ref="H53:X53" si="19">IFERROR(((H39/$D39)-1)*100,0)</f>
        <v>-9.8754855105794412</v>
      </c>
      <c r="I53" s="32">
        <f t="shared" si="19"/>
        <v>-12.142078398954659</v>
      </c>
      <c r="J53" s="32">
        <f t="shared" si="19"/>
        <v>-14.424391246193323</v>
      </c>
      <c r="K53" s="32">
        <f t="shared" si="19"/>
        <v>-16.734284403204335</v>
      </c>
      <c r="L53" s="32">
        <f t="shared" si="19"/>
        <v>-18.918940348197744</v>
      </c>
      <c r="M53" s="32">
        <f t="shared" si="19"/>
        <v>-20.818698404446057</v>
      </c>
      <c r="N53" s="32">
        <f t="shared" si="19"/>
        <v>-22.764779387206836</v>
      </c>
      <c r="O53" s="32">
        <f t="shared" si="19"/>
        <v>-24.486487984011408</v>
      </c>
      <c r="P53" s="32">
        <f t="shared" si="19"/>
        <v>-26.063234706313231</v>
      </c>
      <c r="Q53" s="32">
        <f t="shared" si="19"/>
        <v>-27.492544307374857</v>
      </c>
      <c r="R53" s="32">
        <f t="shared" si="19"/>
        <v>-28.910270151301532</v>
      </c>
      <c r="S53" s="32">
        <f t="shared" si="19"/>
        <v>-30.369081917613016</v>
      </c>
      <c r="T53" s="32">
        <f t="shared" si="19"/>
        <v>-32.044198925978648</v>
      </c>
      <c r="U53" s="32">
        <f t="shared" si="19"/>
        <v>-33.437108523402557</v>
      </c>
      <c r="V53" s="32">
        <f t="shared" si="19"/>
        <v>-34.781507526655851</v>
      </c>
      <c r="W53" s="32">
        <f t="shared" si="19"/>
        <v>-36.126630690500164</v>
      </c>
      <c r="X53" s="32">
        <f t="shared" si="19"/>
        <v>-37.453454954703261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-4.9104172289492931</v>
      </c>
      <c r="F54" s="32">
        <f t="shared" ref="F54:I54" si="21">IFERROR(((F40/$D40)-1)*100,0)</f>
        <v>-9.2903400699932313</v>
      </c>
      <c r="G54" s="32">
        <f t="shared" si="21"/>
        <v>-12.728470760028676</v>
      </c>
      <c r="H54" s="32">
        <f t="shared" si="21"/>
        <v>-16.57950596107387</v>
      </c>
      <c r="I54" s="32">
        <f t="shared" si="21"/>
        <v>-19.636699464635921</v>
      </c>
      <c r="J54" s="32">
        <f t="shared" ref="J54:X54" si="22">IFERROR(((J40/$D40)-1)*100,0)</f>
        <v>-21.20954615167183</v>
      </c>
      <c r="K54" s="32">
        <f t="shared" si="22"/>
        <v>-22.03978652664016</v>
      </c>
      <c r="L54" s="32">
        <f t="shared" si="22"/>
        <v>-20.849108050084798</v>
      </c>
      <c r="M54" s="32">
        <f t="shared" si="22"/>
        <v>-17.009955003358801</v>
      </c>
      <c r="N54" s="32">
        <f t="shared" si="22"/>
        <v>-17.210238098833596</v>
      </c>
      <c r="O54" s="32">
        <f t="shared" si="22"/>
        <v>-15.915002408989675</v>
      </c>
      <c r="P54" s="32">
        <f t="shared" si="22"/>
        <v>-14.050715279587656</v>
      </c>
      <c r="Q54" s="32">
        <f t="shared" si="22"/>
        <v>-11.259059826768203</v>
      </c>
      <c r="R54" s="32">
        <f t="shared" si="22"/>
        <v>-7.2399877166021254</v>
      </c>
      <c r="S54" s="32">
        <f t="shared" si="22"/>
        <v>-3.5462201382356673</v>
      </c>
      <c r="T54" s="32">
        <f t="shared" si="22"/>
        <v>0.37820925768099478</v>
      </c>
      <c r="U54" s="32">
        <f t="shared" si="22"/>
        <v>5.3051272973379415</v>
      </c>
      <c r="V54" s="32">
        <f t="shared" si="22"/>
        <v>10.866623778000406</v>
      </c>
      <c r="W54" s="32">
        <f t="shared" si="22"/>
        <v>15.570088412963322</v>
      </c>
      <c r="X54" s="39">
        <f t="shared" si="22"/>
        <v>20.685919993792833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1.679186261357235</v>
      </c>
      <c r="F55" s="32">
        <f t="shared" ref="F55:I55" si="23">IFERROR(((F41/$D41)-1)*100,0)</f>
        <v>3.5162986206644709</v>
      </c>
      <c r="G55" s="32">
        <f t="shared" si="23"/>
        <v>0.55666613504505857</v>
      </c>
      <c r="H55" s="32">
        <f t="shared" si="23"/>
        <v>2.4981955329208549</v>
      </c>
      <c r="I55" s="32">
        <f t="shared" si="23"/>
        <v>4.3498276233933986</v>
      </c>
      <c r="J55" s="32">
        <f t="shared" ref="J55:X55" si="24">IFERROR(((J41/$D41)-1)*100,0)</f>
        <v>4.1724357617727303</v>
      </c>
      <c r="K55" s="32">
        <f t="shared" si="24"/>
        <v>3.9845620608516485</v>
      </c>
      <c r="L55" s="32">
        <f t="shared" si="24"/>
        <v>3.8330396076120321</v>
      </c>
      <c r="M55" s="32">
        <f t="shared" si="24"/>
        <v>3.6815030804156823</v>
      </c>
      <c r="N55" s="32">
        <f t="shared" si="24"/>
        <v>3.5607479174317724</v>
      </c>
      <c r="O55" s="32">
        <f t="shared" si="24"/>
        <v>3.9329949507469486</v>
      </c>
      <c r="P55" s="32">
        <f t="shared" si="24"/>
        <v>4.4978452122166335</v>
      </c>
      <c r="Q55" s="32">
        <f t="shared" si="24"/>
        <v>5.1654874173994836</v>
      </c>
      <c r="R55" s="32">
        <f t="shared" si="24"/>
        <v>5.8858328526559811</v>
      </c>
      <c r="S55" s="32">
        <f t="shared" si="24"/>
        <v>6.6430502477687892</v>
      </c>
      <c r="T55" s="32">
        <f t="shared" si="24"/>
        <v>3.3634030706801488</v>
      </c>
      <c r="U55" s="32">
        <f t="shared" si="24"/>
        <v>4.5189152634119933</v>
      </c>
      <c r="V55" s="32">
        <f t="shared" si="24"/>
        <v>5.7167909266984784</v>
      </c>
      <c r="W55" s="32">
        <f t="shared" si="24"/>
        <v>6.9251971072382679</v>
      </c>
      <c r="X55" s="32">
        <f t="shared" si="24"/>
        <v>8.0834565542233783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-2.8840736517626642</v>
      </c>
      <c r="F56" s="32">
        <f t="shared" ref="F56:I56" si="25">IFERROR(((F42/$D42)-1)*100,0)</f>
        <v>-5.5277650421844076</v>
      </c>
      <c r="G56" s="32">
        <f t="shared" si="25"/>
        <v>-8.0847785263064349</v>
      </c>
      <c r="H56" s="32">
        <f t="shared" si="25"/>
        <v>-10.568513877635709</v>
      </c>
      <c r="I56" s="32">
        <f t="shared" si="25"/>
        <v>-13.123010902765675</v>
      </c>
      <c r="J56" s="32">
        <f t="shared" ref="J56:X56" si="26">IFERROR(((J42/$D42)-1)*100,0)</f>
        <v>-15.596729991499691</v>
      </c>
      <c r="K56" s="32">
        <f t="shared" si="26"/>
        <v>-18.12996157877247</v>
      </c>
      <c r="L56" s="32">
        <f t="shared" si="26"/>
        <v>-20.606396221639766</v>
      </c>
      <c r="M56" s="32">
        <f t="shared" si="26"/>
        <v>-22.86976729506247</v>
      </c>
      <c r="N56" s="32">
        <f t="shared" si="26"/>
        <v>-25.026757795635856</v>
      </c>
      <c r="O56" s="32">
        <f t="shared" si="26"/>
        <v>-27.030719117009738</v>
      </c>
      <c r="P56" s="32">
        <f t="shared" si="26"/>
        <v>-28.910265479440756</v>
      </c>
      <c r="Q56" s="32">
        <f t="shared" si="26"/>
        <v>-30.669906627163325</v>
      </c>
      <c r="R56" s="32">
        <f t="shared" si="26"/>
        <v>-32.46946827185031</v>
      </c>
      <c r="S56" s="32">
        <f t="shared" si="26"/>
        <v>-34.304866046120694</v>
      </c>
      <c r="T56" s="32">
        <f t="shared" si="26"/>
        <v>-36.07808989824489</v>
      </c>
      <c r="U56" s="32">
        <f t="shared" si="26"/>
        <v>-37.919743995605728</v>
      </c>
      <c r="V56" s="32">
        <f t="shared" si="26"/>
        <v>-39.735700570730117</v>
      </c>
      <c r="W56" s="32">
        <f t="shared" si="26"/>
        <v>-41.519185485372702</v>
      </c>
      <c r="X56" s="32">
        <f t="shared" si="26"/>
        <v>-43.294724160074217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-2.8631890210899735</v>
      </c>
      <c r="F57" s="32">
        <f t="shared" ref="F57:I57" si="27">IFERROR(((F43/$D43)-1)*100,0)</f>
        <v>-5.4851762812025413</v>
      </c>
      <c r="G57" s="32">
        <f t="shared" si="27"/>
        <v>-8.022386315735675</v>
      </c>
      <c r="H57" s="32">
        <f t="shared" si="27"/>
        <v>-10.489899132300318</v>
      </c>
      <c r="I57" s="32">
        <f t="shared" si="27"/>
        <v>-13.032560567106444</v>
      </c>
      <c r="J57" s="32">
        <f t="shared" ref="J57:X57" si="28">IFERROR(((J43/$D43)-1)*100,0)</f>
        <v>-15.493523755123672</v>
      </c>
      <c r="K57" s="32">
        <f t="shared" si="28"/>
        <v>-18.016414633591772</v>
      </c>
      <c r="L57" s="32">
        <f t="shared" si="28"/>
        <v>-20.481014300985066</v>
      </c>
      <c r="M57" s="32">
        <f t="shared" si="28"/>
        <v>-22.737017610490263</v>
      </c>
      <c r="N57" s="32">
        <f t="shared" si="28"/>
        <v>-24.888968256486187</v>
      </c>
      <c r="O57" s="32">
        <f t="shared" si="28"/>
        <v>-26.885548467664357</v>
      </c>
      <c r="P57" s="32">
        <f t="shared" si="28"/>
        <v>-28.757906787198738</v>
      </c>
      <c r="Q57" s="32">
        <f t="shared" si="28"/>
        <v>-30.508199072706599</v>
      </c>
      <c r="R57" s="32">
        <f t="shared" si="28"/>
        <v>-32.297631227166036</v>
      </c>
      <c r="S57" s="32">
        <f t="shared" si="28"/>
        <v>-34.121686574447885</v>
      </c>
      <c r="T57" s="32">
        <f t="shared" si="28"/>
        <v>-35.881993501499352</v>
      </c>
      <c r="U57" s="32">
        <f t="shared" si="28"/>
        <v>-37.711833268836905</v>
      </c>
      <c r="V57" s="32">
        <f t="shared" si="28"/>
        <v>-39.514768324710879</v>
      </c>
      <c r="W57" s="32">
        <f t="shared" si="28"/>
        <v>-41.284452821969772</v>
      </c>
      <c r="X57" s="32">
        <f t="shared" si="28"/>
        <v>-43.042496529966087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-4.0637282806455062</v>
      </c>
      <c r="F58" s="32">
        <f t="shared" ref="F58:I58" si="29">IFERROR(((F44/$D44)-1)*100,0)</f>
        <v>-7.9333631979798476</v>
      </c>
      <c r="G58" s="32">
        <f t="shared" si="29"/>
        <v>-11.608961508500792</v>
      </c>
      <c r="H58" s="32">
        <f t="shared" si="29"/>
        <v>-15.009016067348945</v>
      </c>
      <c r="I58" s="32">
        <f t="shared" si="29"/>
        <v>-18.232038628310587</v>
      </c>
      <c r="J58" s="32">
        <f t="shared" ref="J58:X58" si="30">IFERROR(((J44/$D44)-1)*100,0)</f>
        <v>-21.426266380184433</v>
      </c>
      <c r="K58" s="32">
        <f t="shared" si="30"/>
        <v>-24.543586103778214</v>
      </c>
      <c r="L58" s="32">
        <f t="shared" si="30"/>
        <v>-27.688511553089501</v>
      </c>
      <c r="M58" s="32">
        <f t="shared" si="30"/>
        <v>-30.368045926022148</v>
      </c>
      <c r="N58" s="32">
        <f t="shared" si="30"/>
        <v>-32.809709297970102</v>
      </c>
      <c r="O58" s="32">
        <f t="shared" si="30"/>
        <v>-35.230587774603194</v>
      </c>
      <c r="P58" s="32">
        <f t="shared" si="30"/>
        <v>-37.516146012873023</v>
      </c>
      <c r="Q58" s="32">
        <f t="shared" si="30"/>
        <v>-39.803851494566011</v>
      </c>
      <c r="R58" s="32">
        <f t="shared" si="30"/>
        <v>-42.175570733152689</v>
      </c>
      <c r="S58" s="32">
        <f t="shared" si="30"/>
        <v>-44.651638036585148</v>
      </c>
      <c r="T58" s="32">
        <f t="shared" si="30"/>
        <v>-47.154465906698121</v>
      </c>
      <c r="U58" s="32">
        <f t="shared" si="30"/>
        <v>-49.663444665794465</v>
      </c>
      <c r="V58" s="32">
        <f t="shared" si="30"/>
        <v>-52.214913192247671</v>
      </c>
      <c r="W58" s="32">
        <f t="shared" si="30"/>
        <v>-54.777905607039145</v>
      </c>
      <c r="X58" s="32">
        <f t="shared" si="30"/>
        <v>-57.541635970616191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-2.5068714743458065</v>
      </c>
      <c r="F59" s="32">
        <f t="shared" ref="F59:I59" si="31">IFERROR(((F45/$D45)-1)*100,0)</f>
        <v>-3.8260800313332788</v>
      </c>
      <c r="G59" s="32">
        <f t="shared" si="31"/>
        <v>-5.5522064869534926</v>
      </c>
      <c r="H59" s="32">
        <f t="shared" si="31"/>
        <v>-6.7012975601805636</v>
      </c>
      <c r="I59" s="32">
        <f t="shared" si="31"/>
        <v>-9.1377684477290444</v>
      </c>
      <c r="J59" s="32">
        <f t="shared" ref="J59:X59" si="32">IFERROR(((J45/$D45)-1)*100,0)</f>
        <v>-9.8646830469999216</v>
      </c>
      <c r="K59" s="32">
        <f t="shared" si="32"/>
        <v>-11.89143467160495</v>
      </c>
      <c r="L59" s="32">
        <f t="shared" si="32"/>
        <v>-14.082671949989455</v>
      </c>
      <c r="M59" s="32">
        <f t="shared" si="32"/>
        <v>-14.912127659441799</v>
      </c>
      <c r="N59" s="32">
        <f t="shared" si="32"/>
        <v>-16.706758378381469</v>
      </c>
      <c r="O59" s="32">
        <f t="shared" si="32"/>
        <v>-18.479593016537276</v>
      </c>
      <c r="P59" s="32">
        <f t="shared" si="32"/>
        <v>-20.121550785710994</v>
      </c>
      <c r="Q59" s="32">
        <f t="shared" si="32"/>
        <v>-20.89746973964931</v>
      </c>
      <c r="R59" s="32">
        <f t="shared" si="32"/>
        <v>-22.734248508659615</v>
      </c>
      <c r="S59" s="32">
        <f t="shared" si="32"/>
        <v>-24.998713912722447</v>
      </c>
      <c r="T59" s="32">
        <f t="shared" si="32"/>
        <v>-25.916068243262902</v>
      </c>
      <c r="U59" s="32">
        <f t="shared" si="32"/>
        <v>-27.992606669765951</v>
      </c>
      <c r="V59" s="32">
        <f t="shared" si="32"/>
        <v>-29.564274073235797</v>
      </c>
      <c r="W59" s="32">
        <f t="shared" si="32"/>
        <v>-30.584747355512853</v>
      </c>
      <c r="X59" s="32">
        <f t="shared" si="32"/>
        <v>-31.509622285210259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-2.8848507414368285</v>
      </c>
      <c r="F60" s="32">
        <f t="shared" ref="F60:I60" si="33">IFERROR(((F46/$D46)-1)*100,0)</f>
        <v>-5.5860382211253778</v>
      </c>
      <c r="G60" s="32">
        <f t="shared" si="33"/>
        <v>-8.1725567048911092</v>
      </c>
      <c r="H60" s="32">
        <f t="shared" si="33"/>
        <v>-10.720220733104835</v>
      </c>
      <c r="I60" s="32">
        <f t="shared" si="33"/>
        <v>-13.269337841955586</v>
      </c>
      <c r="J60" s="32">
        <f t="shared" ref="J60:X60" si="34">IFERROR(((J46/$D46)-1)*100,0)</f>
        <v>-15.835719570093797</v>
      </c>
      <c r="K60" s="32">
        <f t="shared" si="34"/>
        <v>-18.388772392222741</v>
      </c>
      <c r="L60" s="32">
        <f t="shared" si="34"/>
        <v>-20.869990661978331</v>
      </c>
      <c r="M60" s="32">
        <f t="shared" si="34"/>
        <v>-23.212718511030197</v>
      </c>
      <c r="N60" s="32">
        <f t="shared" si="34"/>
        <v>-25.386391815382346</v>
      </c>
      <c r="O60" s="32">
        <f t="shared" si="34"/>
        <v>-27.396574258827609</v>
      </c>
      <c r="P60" s="32">
        <f t="shared" si="34"/>
        <v>-29.282939388678443</v>
      </c>
      <c r="Q60" s="32">
        <f t="shared" si="34"/>
        <v>-31.092467046720518</v>
      </c>
      <c r="R60" s="32">
        <f t="shared" si="34"/>
        <v>-32.879020844126984</v>
      </c>
      <c r="S60" s="32">
        <f t="shared" si="34"/>
        <v>-34.67630220967515</v>
      </c>
      <c r="T60" s="32">
        <f t="shared" si="34"/>
        <v>-36.48785500878121</v>
      </c>
      <c r="U60" s="32">
        <f t="shared" si="34"/>
        <v>-38.302697149946226</v>
      </c>
      <c r="V60" s="32">
        <f t="shared" si="34"/>
        <v>-40.119691730133347</v>
      </c>
      <c r="W60" s="32">
        <f t="shared" si="34"/>
        <v>-41.934923251298137</v>
      </c>
      <c r="X60" s="32">
        <f t="shared" si="34"/>
        <v>-43.743618040730489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-5.1013422693162109</v>
      </c>
      <c r="F61" s="32">
        <f t="shared" ref="F61:I61" si="36">IFERROR(((F47/$D47)-1)*100,0)</f>
        <v>-10.455920615911685</v>
      </c>
      <c r="G61" s="32">
        <f t="shared" si="36"/>
        <v>-14.946354334669444</v>
      </c>
      <c r="H61" s="32">
        <f t="shared" si="36"/>
        <v>-18.146688055680947</v>
      </c>
      <c r="I61" s="32">
        <f t="shared" si="36"/>
        <v>-21.232712159247168</v>
      </c>
      <c r="J61" s="32">
        <f t="shared" ref="J61:X61" si="37">IFERROR(((J47/$D47)-1)*100,0)</f>
        <v>-24.405160276826809</v>
      </c>
      <c r="K61" s="32">
        <f t="shared" si="37"/>
        <v>-27.588466143193312</v>
      </c>
      <c r="L61" s="32">
        <f t="shared" si="37"/>
        <v>-30.743870283713392</v>
      </c>
      <c r="M61" s="32">
        <f t="shared" si="37"/>
        <v>-33.696977272448045</v>
      </c>
      <c r="N61" s="32">
        <f t="shared" si="37"/>
        <v>-36.485199369024457</v>
      </c>
      <c r="O61" s="32">
        <f t="shared" si="37"/>
        <v>-39.13980393569112</v>
      </c>
      <c r="P61" s="32">
        <f t="shared" si="37"/>
        <v>-41.701167230497106</v>
      </c>
      <c r="Q61" s="32">
        <f t="shared" si="37"/>
        <v>-44.208168537487566</v>
      </c>
      <c r="R61" s="32">
        <f t="shared" si="37"/>
        <v>-46.10213272233058</v>
      </c>
      <c r="S61" s="32">
        <f t="shared" si="37"/>
        <v>-48.143203056165561</v>
      </c>
      <c r="T61" s="32">
        <f t="shared" si="37"/>
        <v>-49.734306162766771</v>
      </c>
      <c r="U61" s="32">
        <f t="shared" si="37"/>
        <v>-51.075673693063273</v>
      </c>
      <c r="V61" s="32">
        <f t="shared" si="37"/>
        <v>-52.361789176568067</v>
      </c>
      <c r="W61" s="32">
        <f t="shared" si="37"/>
        <v>-53.654875524460202</v>
      </c>
      <c r="X61" s="32">
        <f t="shared" si="37"/>
        <v>-54.951181224380093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-4.0311015077866275</v>
      </c>
      <c r="F62" s="32">
        <f t="shared" ref="F62:I62" si="38">IFERROR(((F48/$D48)-1)*100,0)</f>
        <v>-7.8540438086915687</v>
      </c>
      <c r="G62" s="32">
        <f t="shared" si="38"/>
        <v>-11.504020404324134</v>
      </c>
      <c r="H62" s="32">
        <f t="shared" si="38"/>
        <v>-14.910354992626829</v>
      </c>
      <c r="I62" s="32">
        <f t="shared" si="38"/>
        <v>-18.137685338179121</v>
      </c>
      <c r="J62" s="32">
        <f t="shared" ref="J62:X62" si="39">IFERROR(((J48/$D48)-1)*100,0)</f>
        <v>-21.332597929683917</v>
      </c>
      <c r="K62" s="32">
        <f t="shared" si="39"/>
        <v>-24.447842782549678</v>
      </c>
      <c r="L62" s="32">
        <f t="shared" si="39"/>
        <v>-27.592438739504775</v>
      </c>
      <c r="M62" s="32">
        <f t="shared" si="39"/>
        <v>-30.263370884929298</v>
      </c>
      <c r="N62" s="32">
        <f t="shared" si="39"/>
        <v>-32.694137051448081</v>
      </c>
      <c r="O62" s="32">
        <f t="shared" si="39"/>
        <v>-35.107666236211578</v>
      </c>
      <c r="P62" s="32">
        <f t="shared" si="39"/>
        <v>-37.384552050023764</v>
      </c>
      <c r="Q62" s="32">
        <f t="shared" si="39"/>
        <v>-39.665361985628323</v>
      </c>
      <c r="R62" s="32">
        <f t="shared" si="39"/>
        <v>-42.05210377189735</v>
      </c>
      <c r="S62" s="32">
        <f t="shared" si="39"/>
        <v>-44.541849136223675</v>
      </c>
      <c r="T62" s="32">
        <f t="shared" si="39"/>
        <v>-47.073345313716544</v>
      </c>
      <c r="U62" s="32">
        <f t="shared" si="39"/>
        <v>-49.619038483726271</v>
      </c>
      <c r="V62" s="32">
        <f t="shared" si="39"/>
        <v>-52.210294818332926</v>
      </c>
      <c r="W62" s="32">
        <f t="shared" si="39"/>
        <v>-54.81321820673233</v>
      </c>
      <c r="X62" s="32">
        <f t="shared" si="39"/>
        <v>-57.62309032602144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-2.612293438530533</v>
      </c>
      <c r="F64" s="32">
        <f t="shared" ref="F64:I64" si="41">IFERROR(((F50/$D50)-1)*100,0)</f>
        <v>-6.6640975529726809</v>
      </c>
      <c r="G64" s="32">
        <f t="shared" si="41"/>
        <v>-2.7413963138223196</v>
      </c>
      <c r="H64" s="32">
        <f t="shared" si="41"/>
        <v>-13.292448733880546</v>
      </c>
      <c r="I64" s="32">
        <f t="shared" si="41"/>
        <v>-17.605794881268334</v>
      </c>
      <c r="J64" s="32">
        <f t="shared" ref="J64:X64" si="42">IFERROR(((J50/$D50)-1)*100,0)</f>
        <v>-14.496096312736862</v>
      </c>
      <c r="K64" s="32">
        <f t="shared" si="42"/>
        <v>-14.079109004374835</v>
      </c>
      <c r="L64" s="32">
        <f t="shared" si="42"/>
        <v>-17.981205209478514</v>
      </c>
      <c r="M64" s="32">
        <f t="shared" si="42"/>
        <v>-18.378424298319619</v>
      </c>
      <c r="N64" s="32">
        <f t="shared" si="42"/>
        <v>-17.588097727459605</v>
      </c>
      <c r="O64" s="32">
        <f t="shared" si="42"/>
        <v>-15.625184169201933</v>
      </c>
      <c r="P64" s="32">
        <f t="shared" si="42"/>
        <v>-14.824283890696544</v>
      </c>
      <c r="Q64" s="32">
        <f t="shared" si="42"/>
        <v>-13.140613703245553</v>
      </c>
      <c r="R64" s="32">
        <f t="shared" si="42"/>
        <v>-9.8664928454326724</v>
      </c>
      <c r="S64" s="32">
        <f t="shared" si="42"/>
        <v>-7.3911543642067645</v>
      </c>
      <c r="T64" s="32">
        <f t="shared" si="42"/>
        <v>-4.0540023630774469</v>
      </c>
      <c r="U64" s="32">
        <f t="shared" si="42"/>
        <v>-0.58617652517766183</v>
      </c>
      <c r="V64" s="32">
        <f t="shared" si="42"/>
        <v>2.6278590453448603</v>
      </c>
      <c r="W64" s="32">
        <f t="shared" si="42"/>
        <v>5.9447279752242732</v>
      </c>
      <c r="X64" s="32">
        <f t="shared" si="42"/>
        <v>10.311493753404498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4.2949236598568232</v>
      </c>
      <c r="D67" s="30">
        <f>(D8/D7)*100</f>
        <v>3.5567645664286203</v>
      </c>
      <c r="E67" s="30">
        <f t="shared" ref="E67:X67" si="43">(E8/E7)*100</f>
        <v>3.473802107278559</v>
      </c>
      <c r="F67" s="30">
        <f t="shared" si="43"/>
        <v>3.3973494400858293</v>
      </c>
      <c r="G67" s="30">
        <f t="shared" si="43"/>
        <v>3.3611809124188166</v>
      </c>
      <c r="H67" s="30">
        <f t="shared" si="43"/>
        <v>3.292190354561654</v>
      </c>
      <c r="I67" s="30">
        <f t="shared" si="43"/>
        <v>3.2533587703494717</v>
      </c>
      <c r="J67" s="30">
        <f t="shared" si="43"/>
        <v>3.2747543196191082</v>
      </c>
      <c r="K67" s="30">
        <f t="shared" si="43"/>
        <v>3.3301356132694817</v>
      </c>
      <c r="L67" s="30">
        <f t="shared" si="43"/>
        <v>3.4720943349489284</v>
      </c>
      <c r="M67" s="30">
        <f t="shared" si="43"/>
        <v>3.7278504579033651</v>
      </c>
      <c r="N67" s="30">
        <f t="shared" si="43"/>
        <v>3.8125571372337888</v>
      </c>
      <c r="O67" s="30">
        <f t="shared" si="43"/>
        <v>3.960490407817594</v>
      </c>
      <c r="P67" s="30">
        <f t="shared" si="43"/>
        <v>4.1346327390596622</v>
      </c>
      <c r="Q67" s="30">
        <f t="shared" si="43"/>
        <v>4.3530782949789293</v>
      </c>
      <c r="R67" s="30">
        <f t="shared" si="43"/>
        <v>4.6409731134618104</v>
      </c>
      <c r="S67" s="30">
        <f t="shared" si="43"/>
        <v>4.9268829990797887</v>
      </c>
      <c r="T67" s="30">
        <f t="shared" si="43"/>
        <v>5.25373334265295</v>
      </c>
      <c r="U67" s="30">
        <f t="shared" si="43"/>
        <v>5.6269422365179516</v>
      </c>
      <c r="V67" s="30">
        <f t="shared" si="43"/>
        <v>6.0462372572370047</v>
      </c>
      <c r="W67" s="30">
        <f t="shared" si="43"/>
        <v>6.4354769421113804</v>
      </c>
      <c r="X67" s="30">
        <f t="shared" si="43"/>
        <v>6.8629115099785958</v>
      </c>
    </row>
    <row r="68" spans="1:24" ht="15.75">
      <c r="B68" s="20" t="s">
        <v>38</v>
      </c>
      <c r="C68" s="31">
        <f t="shared" ref="C68:C69" si="44">AVERAGE(D68:X68)</f>
        <v>9.3592698397768928</v>
      </c>
      <c r="D68" s="30">
        <f>(D9/D7)*100</f>
        <v>6.9399661007093219</v>
      </c>
      <c r="E68" s="30">
        <f t="shared" ref="E68:X68" si="45">(E9/E7)*100</f>
        <v>7.2478037378668922</v>
      </c>
      <c r="F68" s="30">
        <f t="shared" si="45"/>
        <v>7.5648033963919818</v>
      </c>
      <c r="G68" s="30">
        <f t="shared" si="45"/>
        <v>7.5567037922354476</v>
      </c>
      <c r="H68" s="30">
        <f t="shared" si="45"/>
        <v>7.8927915053106634</v>
      </c>
      <c r="I68" s="30">
        <f t="shared" si="45"/>
        <v>8.2426746857234452</v>
      </c>
      <c r="J68" s="30">
        <f t="shared" si="45"/>
        <v>8.4481218812581673</v>
      </c>
      <c r="K68" s="30">
        <f t="shared" si="45"/>
        <v>8.6668244009805466</v>
      </c>
      <c r="L68" s="30">
        <f t="shared" si="45"/>
        <v>8.8873749073458068</v>
      </c>
      <c r="M68" s="30">
        <f t="shared" si="45"/>
        <v>9.0873236755314579</v>
      </c>
      <c r="N68" s="30">
        <f t="shared" si="45"/>
        <v>9.3054447725890732</v>
      </c>
      <c r="O68" s="30">
        <f t="shared" si="45"/>
        <v>9.5518198325970687</v>
      </c>
      <c r="P68" s="30">
        <f t="shared" si="45"/>
        <v>9.8085370720414371</v>
      </c>
      <c r="Q68" s="30">
        <f t="shared" si="45"/>
        <v>10.065791313038156</v>
      </c>
      <c r="R68" s="30">
        <f t="shared" si="45"/>
        <v>10.336853046238712</v>
      </c>
      <c r="S68" s="30">
        <f t="shared" si="45"/>
        <v>10.628886907969164</v>
      </c>
      <c r="T68" s="30">
        <f t="shared" si="45"/>
        <v>10.555956990089896</v>
      </c>
      <c r="U68" s="30">
        <f t="shared" si="45"/>
        <v>10.897329018016212</v>
      </c>
      <c r="V68" s="30">
        <f t="shared" si="45"/>
        <v>11.24943121932672</v>
      </c>
      <c r="W68" s="30">
        <f t="shared" si="45"/>
        <v>11.61763112323449</v>
      </c>
      <c r="X68" s="30">
        <f t="shared" si="45"/>
        <v>11.992597256820078</v>
      </c>
    </row>
    <row r="69" spans="1:24" ht="15.75">
      <c r="B69" s="20" t="s">
        <v>10</v>
      </c>
      <c r="C69" s="31">
        <f t="shared" si="44"/>
        <v>86.345806500366294</v>
      </c>
      <c r="D69" s="30">
        <f t="shared" ref="D69:X69" si="46">(D10/D7)*100</f>
        <v>89.503269332862061</v>
      </c>
      <c r="E69" s="30">
        <f t="shared" si="46"/>
        <v>89.278394154854553</v>
      </c>
      <c r="F69" s="30">
        <f t="shared" si="46"/>
        <v>89.037847163522173</v>
      </c>
      <c r="G69" s="30">
        <f t="shared" si="46"/>
        <v>89.082115295345744</v>
      </c>
      <c r="H69" s="30">
        <f t="shared" si="46"/>
        <v>88.815018140127691</v>
      </c>
      <c r="I69" s="30">
        <f t="shared" si="46"/>
        <v>88.503966543927078</v>
      </c>
      <c r="J69" s="30">
        <f t="shared" si="46"/>
        <v>88.27712379912272</v>
      </c>
      <c r="K69" s="30">
        <f t="shared" si="46"/>
        <v>88.003039985749965</v>
      </c>
      <c r="L69" s="30">
        <f t="shared" si="46"/>
        <v>87.640530757705264</v>
      </c>
      <c r="M69" s="30">
        <f t="shared" si="46"/>
        <v>87.184825866565177</v>
      </c>
      <c r="N69" s="30">
        <f t="shared" si="46"/>
        <v>86.881998090177134</v>
      </c>
      <c r="O69" s="30">
        <f t="shared" si="46"/>
        <v>86.487689759585336</v>
      </c>
      <c r="P69" s="30">
        <f t="shared" si="46"/>
        <v>86.0568301888989</v>
      </c>
      <c r="Q69" s="30">
        <f t="shared" si="46"/>
        <v>85.581130391982924</v>
      </c>
      <c r="R69" s="30">
        <f t="shared" si="46"/>
        <v>85.022173840299473</v>
      </c>
      <c r="S69" s="30">
        <f t="shared" si="46"/>
        <v>84.444230092951045</v>
      </c>
      <c r="T69" s="30">
        <f t="shared" si="46"/>
        <v>84.190309667257154</v>
      </c>
      <c r="U69" s="30">
        <f t="shared" si="46"/>
        <v>83.475728745465844</v>
      </c>
      <c r="V69" s="30">
        <f t="shared" si="46"/>
        <v>82.704331523436281</v>
      </c>
      <c r="W69" s="30">
        <f t="shared" si="46"/>
        <v>81.946891934654118</v>
      </c>
      <c r="X69" s="30">
        <f t="shared" si="46"/>
        <v>81.144491233201322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6.2021456831532582</v>
      </c>
      <c r="D72" s="30">
        <f>(D13/D$10)*100</f>
        <v>5.6312327198524637</v>
      </c>
      <c r="E72" s="30">
        <f t="shared" ref="E72:X72" si="47">(E13/E$10)*100</f>
        <v>5.6531046550060511</v>
      </c>
      <c r="F72" s="30">
        <f t="shared" si="47"/>
        <v>5.7326655304159706</v>
      </c>
      <c r="G72" s="30">
        <f t="shared" si="47"/>
        <v>5.7863920319308155</v>
      </c>
      <c r="H72" s="30">
        <f t="shared" si="47"/>
        <v>5.874739744121344</v>
      </c>
      <c r="I72" s="30">
        <f t="shared" si="47"/>
        <v>5.8895500020528173</v>
      </c>
      <c r="J72" s="30">
        <f t="shared" si="47"/>
        <v>6.0136644704510678</v>
      </c>
      <c r="K72" s="30">
        <f t="shared" si="47"/>
        <v>6.0603347151706055</v>
      </c>
      <c r="L72" s="30">
        <f t="shared" si="47"/>
        <v>6.093947697199618</v>
      </c>
      <c r="M72" s="30">
        <f t="shared" si="47"/>
        <v>6.2122152881318584</v>
      </c>
      <c r="N72" s="30">
        <f t="shared" si="47"/>
        <v>6.2561470435505928</v>
      </c>
      <c r="O72" s="30">
        <f t="shared" si="47"/>
        <v>6.2911457751254227</v>
      </c>
      <c r="P72" s="30">
        <f t="shared" si="47"/>
        <v>6.3274133721302723</v>
      </c>
      <c r="Q72" s="30">
        <f t="shared" si="47"/>
        <v>6.4249842305813241</v>
      </c>
      <c r="R72" s="30">
        <f t="shared" si="47"/>
        <v>6.4430327555181366</v>
      </c>
      <c r="S72" s="30">
        <f t="shared" si="47"/>
        <v>6.4289342425604854</v>
      </c>
      <c r="T72" s="30">
        <f t="shared" si="47"/>
        <v>6.5264611126256105</v>
      </c>
      <c r="U72" s="30">
        <f t="shared" si="47"/>
        <v>6.5317125844938193</v>
      </c>
      <c r="V72" s="30">
        <f t="shared" si="47"/>
        <v>6.5816738639910275</v>
      </c>
      <c r="W72" s="30">
        <f t="shared" si="47"/>
        <v>6.6841312863501647</v>
      </c>
      <c r="X72" s="30">
        <f t="shared" si="47"/>
        <v>6.8015762249589438</v>
      </c>
    </row>
    <row r="73" spans="1:24" ht="15.75">
      <c r="A73" s="36"/>
      <c r="B73" s="10" t="s">
        <v>11</v>
      </c>
      <c r="C73" s="31">
        <f>AVERAGE(D73:X73)</f>
        <v>92.251755276831631</v>
      </c>
      <c r="D73" s="30">
        <f>(D16/D$10)*100</f>
        <v>92.629163139221859</v>
      </c>
      <c r="E73" s="30">
        <f t="shared" ref="E73:X73" si="48">(E16/E$10)*100</f>
        <v>92.628421951149932</v>
      </c>
      <c r="F73" s="30">
        <f t="shared" si="48"/>
        <v>92.572026819739463</v>
      </c>
      <c r="G73" s="30">
        <f>(G16/G$10)*100</f>
        <v>92.540703153010426</v>
      </c>
      <c r="H73" s="30">
        <f t="shared" si="48"/>
        <v>92.472031913141578</v>
      </c>
      <c r="I73" s="30">
        <f t="shared" si="48"/>
        <v>92.473147811541509</v>
      </c>
      <c r="J73" s="30">
        <f t="shared" si="48"/>
        <v>92.366881776640327</v>
      </c>
      <c r="K73" s="30">
        <f t="shared" si="48"/>
        <v>92.336340153871163</v>
      </c>
      <c r="L73" s="30">
        <f t="shared" si="48"/>
        <v>92.321625362187902</v>
      </c>
      <c r="M73" s="30">
        <f t="shared" si="48"/>
        <v>92.217297609732327</v>
      </c>
      <c r="N73" s="30">
        <f t="shared" si="48"/>
        <v>92.184836639446004</v>
      </c>
      <c r="O73" s="30">
        <f t="shared" si="48"/>
        <v>92.164736805199013</v>
      </c>
      <c r="P73" s="30">
        <f t="shared" si="48"/>
        <v>92.143573024568582</v>
      </c>
      <c r="Q73" s="30">
        <f t="shared" si="48"/>
        <v>92.064597073677263</v>
      </c>
      <c r="R73" s="30">
        <f t="shared" si="48"/>
        <v>92.067394838859286</v>
      </c>
      <c r="S73" s="30">
        <f t="shared" si="48"/>
        <v>92.105443665358749</v>
      </c>
      <c r="T73" s="30">
        <f t="shared" si="48"/>
        <v>92.035373009793489</v>
      </c>
      <c r="U73" s="30">
        <f t="shared" si="48"/>
        <v>92.05776359142402</v>
      </c>
      <c r="V73" s="30">
        <f t="shared" si="48"/>
        <v>92.038950026562574</v>
      </c>
      <c r="W73" s="30">
        <f t="shared" si="48"/>
        <v>91.970666131909979</v>
      </c>
      <c r="X73" s="30">
        <f t="shared" si="48"/>
        <v>91.895886316428758</v>
      </c>
    </row>
    <row r="74" spans="1:24" ht="15.75">
      <c r="A74" s="36"/>
      <c r="B74" s="10" t="s">
        <v>12</v>
      </c>
      <c r="C74" s="31">
        <f>AVERAGE(D74:X74)</f>
        <v>4.5531453401578416E-2</v>
      </c>
      <c r="D74" s="30">
        <f>(D19/D$10)*100</f>
        <v>5.3032617716057801E-2</v>
      </c>
      <c r="E74" s="30">
        <f t="shared" ref="E74:X74" si="49">(E19/E$10)*100</f>
        <v>5.1821821882767946E-2</v>
      </c>
      <c r="F74" s="30">
        <f t="shared" si="49"/>
        <v>5.0266164792577797E-2</v>
      </c>
      <c r="G74" s="30">
        <f t="shared" si="49"/>
        <v>4.9073672495229356E-2</v>
      </c>
      <c r="H74" s="30">
        <f t="shared" si="49"/>
        <v>4.8538781913976987E-2</v>
      </c>
      <c r="I74" s="30">
        <f t="shared" si="49"/>
        <v>4.8082185029618064E-2</v>
      </c>
      <c r="J74" s="30">
        <f t="shared" si="49"/>
        <v>4.7498067740052684E-2</v>
      </c>
      <c r="K74" s="30">
        <f t="shared" si="49"/>
        <v>4.6905721156541104E-2</v>
      </c>
      <c r="L74" s="30">
        <f t="shared" si="49"/>
        <v>4.6261079947836008E-2</v>
      </c>
      <c r="M74" s="30">
        <f t="shared" si="49"/>
        <v>4.5588127176806277E-2</v>
      </c>
      <c r="N74" s="30">
        <f t="shared" si="49"/>
        <v>4.4927444007191168E-2</v>
      </c>
      <c r="O74" s="30">
        <f t="shared" si="49"/>
        <v>4.4231976428250545E-2</v>
      </c>
      <c r="P74" s="30">
        <f t="shared" si="49"/>
        <v>4.3490663348352991E-2</v>
      </c>
      <c r="Q74" s="30">
        <f t="shared" si="49"/>
        <v>4.2676804915272065E-2</v>
      </c>
      <c r="R74" s="30">
        <f t="shared" si="49"/>
        <v>4.2326706423014587E-2</v>
      </c>
      <c r="S74" s="30">
        <f t="shared" si="49"/>
        <v>4.1861573647635625E-2</v>
      </c>
      <c r="T74" s="30">
        <f t="shared" si="49"/>
        <v>4.1702779551783122E-2</v>
      </c>
      <c r="U74" s="30">
        <f t="shared" si="49"/>
        <v>4.1794046304638163E-2</v>
      </c>
      <c r="V74" s="30">
        <f t="shared" si="49"/>
        <v>4.1921652573778875E-2</v>
      </c>
      <c r="W74" s="30">
        <f t="shared" si="49"/>
        <v>4.2027514317531718E-2</v>
      </c>
      <c r="X74" s="30">
        <f t="shared" si="49"/>
        <v>4.2131120064233939E-2</v>
      </c>
    </row>
    <row r="75" spans="1:24" ht="15.75">
      <c r="A75" s="36"/>
      <c r="B75" s="10" t="s">
        <v>16</v>
      </c>
      <c r="C75" s="31">
        <f>AVERAGE(D75:X75)</f>
        <v>1.5005675866135364</v>
      </c>
      <c r="D75" s="35">
        <f>(D23/D$10)*100</f>
        <v>1.6865715232096339</v>
      </c>
      <c r="E75" s="35">
        <f t="shared" ref="E75:X75" si="50">(E23/E$10)*100</f>
        <v>1.6666515719612529</v>
      </c>
      <c r="F75" s="35">
        <f t="shared" si="50"/>
        <v>1.6450414850519661</v>
      </c>
      <c r="G75" s="35">
        <f t="shared" si="50"/>
        <v>1.6238311425635299</v>
      </c>
      <c r="H75" s="35">
        <f t="shared" si="50"/>
        <v>1.6046895608230829</v>
      </c>
      <c r="I75" s="35">
        <f t="shared" si="50"/>
        <v>1.5892200013760471</v>
      </c>
      <c r="J75" s="35">
        <f t="shared" si="50"/>
        <v>1.5719556851685437</v>
      </c>
      <c r="K75" s="35">
        <f t="shared" si="50"/>
        <v>1.5564194098016935</v>
      </c>
      <c r="L75" s="35">
        <f t="shared" si="50"/>
        <v>1.5381658606646329</v>
      </c>
      <c r="M75" s="35">
        <f t="shared" si="50"/>
        <v>1.5248989749590225</v>
      </c>
      <c r="N75" s="35">
        <f t="shared" si="50"/>
        <v>1.5140888729962163</v>
      </c>
      <c r="O75" s="35">
        <f t="shared" si="50"/>
        <v>1.4998854432473003</v>
      </c>
      <c r="P75" s="35">
        <f t="shared" si="50"/>
        <v>1.4855229399527965</v>
      </c>
      <c r="Q75" s="35">
        <f t="shared" si="50"/>
        <v>1.4677418908261484</v>
      </c>
      <c r="R75" s="35">
        <f t="shared" si="50"/>
        <v>1.4472456991995721</v>
      </c>
      <c r="S75" s="35">
        <f t="shared" si="50"/>
        <v>1.423760518433127</v>
      </c>
      <c r="T75" s="35">
        <f t="shared" si="50"/>
        <v>1.3964630980291131</v>
      </c>
      <c r="U75" s="35">
        <f t="shared" si="50"/>
        <v>1.3687297777775458</v>
      </c>
      <c r="V75" s="35">
        <f t="shared" si="50"/>
        <v>1.3374544568726279</v>
      </c>
      <c r="W75" s="35">
        <f t="shared" si="50"/>
        <v>1.3031750674223401</v>
      </c>
      <c r="X75" s="35">
        <f t="shared" si="50"/>
        <v>1.2604063385480682</v>
      </c>
    </row>
    <row r="76" spans="1:24">
      <c r="C76" s="31"/>
    </row>
    <row r="147" spans="4:24">
      <c r="D147">
        <v>264314619.23940149</v>
      </c>
      <c r="E147">
        <v>229154193.3496674</v>
      </c>
      <c r="F147">
        <v>252543526.6355747</v>
      </c>
      <c r="G147">
        <v>355120218.06513977</v>
      </c>
      <c r="H147">
        <v>269007488.23883992</v>
      </c>
      <c r="I147">
        <v>375323339.32307678</v>
      </c>
      <c r="J147">
        <v>613033272.71330428</v>
      </c>
      <c r="K147">
        <v>749148771.09868884</v>
      </c>
      <c r="L147">
        <v>1116695917.1455691</v>
      </c>
      <c r="M147">
        <v>1628615699.0772181</v>
      </c>
      <c r="N147">
        <v>949189832.82597363</v>
      </c>
      <c r="O147">
        <v>1232909483.9682519</v>
      </c>
      <c r="P147">
        <v>1372737965.9800839</v>
      </c>
      <c r="Q147">
        <v>1604700707.14661</v>
      </c>
      <c r="R147">
        <v>1932133555.214509</v>
      </c>
      <c r="S147">
        <v>1978329438.9400671</v>
      </c>
      <c r="T147">
        <v>2145122567.688786</v>
      </c>
      <c r="U147">
        <v>2492583501.6300888</v>
      </c>
      <c r="V147">
        <v>2793296959.2043352</v>
      </c>
      <c r="W147">
        <v>2777426127.8224831</v>
      </c>
      <c r="X147">
        <v>3050684379.6688108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Wealth_ZMB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2014-12-03T13:26:44Z</dcterms:modified>
</cp:coreProperties>
</file>