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ZWE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<sst xmlns="http://schemas.openxmlformats.org/spreadsheetml/2006/main" count="95" uniqueCount="65">
  <si>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</si>
  <si>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</si>
  <si>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</si>
  <si>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</si>
  <si>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</si>
  <si>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</si>
  <si>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</si>
  <si>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</si>
  <si>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</si>
  <si>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</si>
  <si>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</si>
  <si>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</si>
  <si>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</si>
  <si>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</si>
  <si>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</si>
  <si>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</si>
  <si>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</si>
  <si>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</si>
  <si>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</si>
  <si>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</si>
  <si>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</si>
  <si>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</si>
  <si>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</si>
  <si>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</si>
  <si>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</si>
  <si>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</si>
  <si>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</si>
  <si>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</si>
  <si>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</si>
  <si>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</si>
  <si>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</si>
  <si>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</si>
  <si>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</si>
  <si>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</si>
  <si>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</si>
  <si>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</si>
  <si>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</si>
  <si>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</si>
  <si>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</si>
  <si>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</si>
  <si>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</si>
  <si>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</si>
  <si>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</si>
  <si>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</si>
  <si>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</si>
  <si>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</si>
  <si>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</si>
  <si>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</si>
  <si>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</si>
  <si>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</si>
  <si>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</si>
  <si>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</si>
  <si>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</si>
  <si>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</si>
  <si>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</si>
  <si>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</si>
  <si>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</si>
  <si>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</si>
  <si>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</si>
  <si>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</si>
  <si>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</si>
  <si>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</si>
  <si>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</si>
  <si>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Zimbabwe</t>
  </si>
  <si>
    <t>ZWE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</si>
</sst>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Wealth_ZWE!$B$54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Wealth_ZWE!$D$52:$X$52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Wealth_ZWE!$D$54:$X$54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1.3193060242070898</c:v>
                </c:pt>
                <c:pt idx="2">
                  <c:v>1.9719083015326655</c:v>
                </c:pt>
                <c:pt idx="3">
                  <c:v>3.1282132780133143</c:v>
                </c:pt>
                <c:pt idx="4">
                  <c:v>4.476889555684016</c:v>
                </c:pt>
                <c:pt idx="5">
                  <c:v>5.9300530447859545</c:v>
                </c:pt>
                <c:pt idx="6">
                  <c:v>5.0869416913785326</c:v>
                </c:pt>
                <c:pt idx="7">
                  <c:v>4.1843615310580562</c:v>
                </c:pt>
                <c:pt idx="8">
                  <c:v>4.9388075105936124</c:v>
                </c:pt>
                <c:pt idx="9">
                  <c:v>5.054125319323477</c:v>
                </c:pt>
                <c:pt idx="10">
                  <c:v>8.7576145873797593</c:v>
                </c:pt>
                <c:pt idx="11">
                  <c:v>12.82993591091952</c:v>
                </c:pt>
                <c:pt idx="12">
                  <c:v>18.722229204293207</c:v>
                </c:pt>
                <c:pt idx="13">
                  <c:v>23.579622112211339</c:v>
                </c:pt>
                <c:pt idx="14">
                  <c:v>23.213256431072793</c:v>
                </c:pt>
                <c:pt idx="15">
                  <c:v>21.675505991712374</c:v>
                </c:pt>
                <c:pt idx="16">
                  <c:v>20.145988127937109</c:v>
                </c:pt>
                <c:pt idx="17">
                  <c:v>18.653905033202989</c:v>
                </c:pt>
                <c:pt idx="18">
                  <c:v>16.957867391113666</c:v>
                </c:pt>
                <c:pt idx="19">
                  <c:v>14.702055426841</c:v>
                </c:pt>
                <c:pt idx="20" formatCode="_(* #,##0.0000_);_(* \(#,##0.0000\);_(* &quot;-&quot;??_);_(@_)">
                  <c:v>12.335718430188901</c:v>
                </c:pt>
              </c:numCache>
            </c:numRef>
          </c:val>
        </c:ser>
        <c:ser>
          <c:idx val="1"/>
          <c:order val="1"/>
          <c:tx>
            <c:strRef>
              <c:f>Wealth_ZWE!$B$55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Wealth_ZWE!$D$52:$X$52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Wealth_ZWE!$D$55:$X$55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1.5550874510351198</c:v>
                </c:pt>
                <c:pt idx="2">
                  <c:v>3.1633574715257629</c:v>
                </c:pt>
                <c:pt idx="3">
                  <c:v>4.8481225439227282</c:v>
                </c:pt>
                <c:pt idx="4">
                  <c:v>6.6249091161566964</c:v>
                </c:pt>
                <c:pt idx="5">
                  <c:v>3.7759412872611309</c:v>
                </c:pt>
                <c:pt idx="6">
                  <c:v>4.1715912631185237</c:v>
                </c:pt>
                <c:pt idx="7">
                  <c:v>4.6730238354857345</c:v>
                </c:pt>
                <c:pt idx="8">
                  <c:v>4.6866465721177919</c:v>
                </c:pt>
                <c:pt idx="9">
                  <c:v>4.5673877273167962</c:v>
                </c:pt>
                <c:pt idx="10">
                  <c:v>6.0496573089588779</c:v>
                </c:pt>
                <c:pt idx="11">
                  <c:v>8.4978924510409328</c:v>
                </c:pt>
                <c:pt idx="12">
                  <c:v>10.851118537142245</c:v>
                </c:pt>
                <c:pt idx="13">
                  <c:v>13.135969926246638</c:v>
                </c:pt>
                <c:pt idx="14">
                  <c:v>15.371575591363595</c:v>
                </c:pt>
                <c:pt idx="15">
                  <c:v>17.034368491799356</c:v>
                </c:pt>
                <c:pt idx="16">
                  <c:v>12.921438519406614</c:v>
                </c:pt>
                <c:pt idx="17">
                  <c:v>13.764200435712448</c:v>
                </c:pt>
                <c:pt idx="18">
                  <c:v>14.597249743043484</c:v>
                </c:pt>
                <c:pt idx="19">
                  <c:v>15.382614811007024</c:v>
                </c:pt>
                <c:pt idx="20">
                  <c:v>16.084034290010884</c:v>
                </c:pt>
              </c:numCache>
            </c:numRef>
          </c:val>
        </c:ser>
        <c:ser>
          <c:idx val="2"/>
          <c:order val="2"/>
          <c:tx>
            <c:strRef>
              <c:f>Wealth_ZWE!$B$56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Wealth_ZWE!$D$52:$X$52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Wealth_ZWE!$D$56:$X$56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-3.9919202779132412</c:v>
                </c:pt>
                <c:pt idx="2">
                  <c:v>-7.6004245956797112</c:v>
                </c:pt>
                <c:pt idx="3">
                  <c:v>-10.893151699129277</c:v>
                </c:pt>
                <c:pt idx="4">
                  <c:v>-13.942391502322749</c:v>
                </c:pt>
                <c:pt idx="5">
                  <c:v>-16.796044792585164</c:v>
                </c:pt>
                <c:pt idx="6">
                  <c:v>-19.488062779480941</c:v>
                </c:pt>
                <c:pt idx="7">
                  <c:v>-22.009759918951342</c:v>
                </c:pt>
                <c:pt idx="8">
                  <c:v>-24.329967095595951</c:v>
                </c:pt>
                <c:pt idx="9">
                  <c:v>-26.402696493853306</c:v>
                </c:pt>
                <c:pt idx="10">
                  <c:v>-28.199000516044372</c:v>
                </c:pt>
                <c:pt idx="11">
                  <c:v>-29.748713307355978</c:v>
                </c:pt>
                <c:pt idx="12">
                  <c:v>-31.10158762997419</c:v>
                </c:pt>
                <c:pt idx="13">
                  <c:v>-32.294610645521118</c:v>
                </c:pt>
                <c:pt idx="14">
                  <c:v>-33.378148210442816</c:v>
                </c:pt>
                <c:pt idx="15">
                  <c:v>-34.403624845435886</c:v>
                </c:pt>
                <c:pt idx="16">
                  <c:v>-35.359952231635951</c:v>
                </c:pt>
                <c:pt idx="17">
                  <c:v>-36.285002136861955</c:v>
                </c:pt>
                <c:pt idx="18">
                  <c:v>-37.302469610316855</c:v>
                </c:pt>
                <c:pt idx="19">
                  <c:v>-38.584429126946148</c:v>
                </c:pt>
                <c:pt idx="20">
                  <c:v>-40.223411428216373</c:v>
                </c:pt>
              </c:numCache>
            </c:numRef>
          </c:val>
        </c:ser>
        <c:ser>
          <c:idx val="4"/>
          <c:order val="3"/>
          <c:tx>
            <c:strRef>
              <c:f>Wealth_ZWE!$B$53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Wealth_ZWE!$D$52:$X$52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Wealth_ZWE!$D$53:$X$53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-2.0224255431329441</c:v>
                </c:pt>
                <c:pt idx="2">
                  <c:v>-3.7946128093829801</c:v>
                </c:pt>
                <c:pt idx="3">
                  <c:v>-5.3269313370427174</c:v>
                </c:pt>
                <c:pt idx="4">
                  <c:v>-6.6675033711771858</c:v>
                </c:pt>
                <c:pt idx="5">
                  <c:v>-9.4261300353200568</c:v>
                </c:pt>
                <c:pt idx="6">
                  <c:v>-11.045888758611788</c:v>
                </c:pt>
                <c:pt idx="7">
                  <c:v>-12.521886865592213</c:v>
                </c:pt>
                <c:pt idx="8">
                  <c:v>-13.995226235214076</c:v>
                </c:pt>
                <c:pt idx="9">
                  <c:v>-15.367473135317733</c:v>
                </c:pt>
                <c:pt idx="10">
                  <c:v>-15.948476169777791</c:v>
                </c:pt>
                <c:pt idx="11">
                  <c:v>-16.03976485668187</c:v>
                </c:pt>
                <c:pt idx="12">
                  <c:v>-15.996550118128617</c:v>
                </c:pt>
                <c:pt idx="13">
                  <c:v>-15.895701611078639</c:v>
                </c:pt>
                <c:pt idx="14">
                  <c:v>-15.854162303507946</c:v>
                </c:pt>
                <c:pt idx="15">
                  <c:v>-15.992128417917172</c:v>
                </c:pt>
                <c:pt idx="16">
                  <c:v>-18.016074570107254</c:v>
                </c:pt>
                <c:pt idx="17">
                  <c:v>-18.362490271964237</c:v>
                </c:pt>
                <c:pt idx="18">
                  <c:v>-18.77609757777925</c:v>
                </c:pt>
                <c:pt idx="19">
                  <c:v>-19.388130819953343</c:v>
                </c:pt>
                <c:pt idx="20">
                  <c:v>-20.260554230379803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Wealth_ZWE!$D$64:$X$64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2.7832127055731348</c:v>
                </c:pt>
                <c:pt idx="2">
                  <c:v>-6.6803156115216922</c:v>
                </c:pt>
                <c:pt idx="3">
                  <c:v>-6.7350678250699065</c:v>
                </c:pt>
                <c:pt idx="4">
                  <c:v>-3.2632520696772471</c:v>
                </c:pt>
                <c:pt idx="5">
                  <c:v>-4.8875057244087916</c:v>
                </c:pt>
                <c:pt idx="6">
                  <c:v>2.557399328459331</c:v>
                </c:pt>
                <c:pt idx="7">
                  <c:v>2.3395052340104971</c:v>
                </c:pt>
                <c:pt idx="8">
                  <c:v>1.3735910336712953</c:v>
                </c:pt>
                <c:pt idx="9">
                  <c:v>-3.4034271673653582</c:v>
                </c:pt>
                <c:pt idx="10">
                  <c:v>-12.033288474626891</c:v>
                </c:pt>
                <c:pt idx="11">
                  <c:v>-12.661117457431835</c:v>
                </c:pt>
                <c:pt idx="12">
                  <c:v>-18.061869806887564</c:v>
                </c:pt>
                <c:pt idx="13">
                  <c:v>-24.20696282456537</c:v>
                </c:pt>
                <c:pt idx="14">
                  <c:v>-26.88042023075894</c:v>
                </c:pt>
                <c:pt idx="15">
                  <c:v>-29.699564024905278</c:v>
                </c:pt>
                <c:pt idx="16">
                  <c:v>-32.025325929636885</c:v>
                </c:pt>
                <c:pt idx="17">
                  <c:v>-33.991318388744915</c:v>
                </c:pt>
                <c:pt idx="18">
                  <c:v>-36.971107991537892</c:v>
                </c:pt>
                <c:pt idx="19">
                  <c:v>-32.512642870215025</c:v>
                </c:pt>
                <c:pt idx="20">
                  <c:v>-27.004969951276525</c:v>
                </c:pt>
              </c:numCache>
            </c:numRef>
          </c:val>
        </c:ser>
        <c:marker val="1"/>
        <c:axId val="75906048"/>
        <c:axId val="75916032"/>
      </c:lineChart>
      <c:catAx>
        <c:axId val="7590604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916032"/>
        <c:crosses val="autoZero"/>
        <c:auto val="1"/>
        <c:lblAlgn val="ctr"/>
        <c:lblOffset val="100"/>
      </c:catAx>
      <c:valAx>
        <c:axId val="7591603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90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Wealth_ZWE!$B$40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Wealth_ZWE!$D$38:$X$38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Wealth_ZWE!$D$40:$X$40</c:f>
              <c:numCache>
                <c:formatCode>_(* #,##0_);_(* \(#,##0\);_(* "-"??_);_(@_)</c:formatCode>
                <c:ptCount val="21"/>
                <c:pt idx="0">
                  <c:v>325.61260100183074</c:v>
                </c:pt>
                <c:pt idx="1">
                  <c:v>329.90842766242531</c:v>
                </c:pt>
                <c:pt idx="2">
                  <c:v>332.03338291182229</c:v>
                </c:pt>
                <c:pt idx="3">
                  <c:v>335.7984576212545</c:v>
                </c:pt>
                <c:pt idx="4">
                  <c:v>340.18991752807278</c:v>
                </c:pt>
                <c:pt idx="5">
                  <c:v>344.92160096174655</c:v>
                </c:pt>
                <c:pt idx="6">
                  <c:v>342.1763241545749</c:v>
                </c:pt>
                <c:pt idx="7">
                  <c:v>339.23740941842891</c:v>
                </c:pt>
                <c:pt idx="8">
                  <c:v>341.6939805955484</c:v>
                </c:pt>
                <c:pt idx="9">
                  <c:v>342.06946991197196</c:v>
                </c:pt>
                <c:pt idx="10">
                  <c:v>354.12849764551373</c:v>
                </c:pt>
                <c:pt idx="11">
                  <c:v>367.38848902824373</c:v>
                </c:pt>
                <c:pt idx="12">
                  <c:v>386.57453847945419</c:v>
                </c:pt>
                <c:pt idx="13">
                  <c:v>402.3908218678049</c:v>
                </c:pt>
                <c:pt idx="14">
                  <c:v>401.19788904427162</c:v>
                </c:pt>
                <c:pt idx="15">
                  <c:v>396.19077984175306</c:v>
                </c:pt>
                <c:pt idx="16">
                  <c:v>391.21047694272681</c:v>
                </c:pt>
                <c:pt idx="17">
                  <c:v>386.35206636885442</c:v>
                </c:pt>
                <c:pt idx="18">
                  <c:v>380.82955408847727</c:v>
                </c:pt>
                <c:pt idx="19">
                  <c:v>373.48434607789852</c:v>
                </c:pt>
                <c:pt idx="20">
                  <c:v>365.779254634631</c:v>
                </c:pt>
              </c:numCache>
            </c:numRef>
          </c:val>
        </c:ser>
        <c:ser>
          <c:idx val="1"/>
          <c:order val="1"/>
          <c:tx>
            <c:strRef>
              <c:f>Wealth_ZWE!$B$41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Wealth_ZWE!$D$38:$X$38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Wealth_ZWE!$D$41:$X$41</c:f>
              <c:numCache>
                <c:formatCode>General</c:formatCode>
                <c:ptCount val="21"/>
                <c:pt idx="0">
                  <c:v>5015.7602511755767</c:v>
                </c:pt>
                <c:pt idx="1">
                  <c:v>5093.7597094156154</c:v>
                </c:pt>
                <c:pt idx="2">
                  <c:v>5174.4266778349593</c:v>
                </c:pt>
                <c:pt idx="3">
                  <c:v>5258.9304546619351</c:v>
                </c:pt>
                <c:pt idx="4">
                  <c:v>5348.0498093002716</c:v>
                </c:pt>
                <c:pt idx="5">
                  <c:v>5205.1524133697476</c:v>
                </c:pt>
                <c:pt idx="6">
                  <c:v>5224.9972675925883</c:v>
                </c:pt>
                <c:pt idx="7">
                  <c:v>5250.1479232438305</c:v>
                </c:pt>
                <c:pt idx="8">
                  <c:v>5250.8312070529437</c:v>
                </c:pt>
                <c:pt idx="9">
                  <c:v>5244.8494693194043</c:v>
                </c:pt>
                <c:pt idx="10">
                  <c:v>5319.1965578106738</c:v>
                </c:pt>
                <c:pt idx="11">
                  <c:v>5441.9941629225377</c:v>
                </c:pt>
                <c:pt idx="12">
                  <c:v>5560.0263415695017</c:v>
                </c:pt>
                <c:pt idx="13">
                  <c:v>5674.6290093426333</c:v>
                </c:pt>
                <c:pt idx="14">
                  <c:v>5786.7616296665992</c:v>
                </c:pt>
                <c:pt idx="15">
                  <c:v>5870.1633350260254</c:v>
                </c:pt>
                <c:pt idx="16">
                  <c:v>5663.8686283120633</c:v>
                </c:pt>
                <c:pt idx="17">
                  <c:v>5706.1395455221773</c:v>
                </c:pt>
                <c:pt idx="18">
                  <c:v>5747.9233015519803</c:v>
                </c:pt>
                <c:pt idx="19">
                  <c:v>5787.3153304575144</c:v>
                </c:pt>
                <c:pt idx="20">
                  <c:v>5822.4968498793924</c:v>
                </c:pt>
              </c:numCache>
            </c:numRef>
          </c:val>
        </c:ser>
        <c:ser>
          <c:idx val="2"/>
          <c:order val="2"/>
          <c:tx>
            <c:strRef>
              <c:f>Wealth_ZWE!$B$42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Wealth_ZWE!$D$38:$X$38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Wealth_ZWE!$D$42:$X$42</c:f>
              <c:numCache>
                <c:formatCode>_(* #,##0_);_(* \(#,##0\);_(* "-"??_);_(@_)</c:formatCode>
                <c:ptCount val="21"/>
                <c:pt idx="0">
                  <c:v>9663.4213057831494</c:v>
                </c:pt>
                <c:pt idx="1">
                  <c:v>9277.6652311374037</c:v>
                </c:pt>
                <c:pt idx="2">
                  <c:v>8928.9602560742533</c:v>
                </c:pt>
                <c:pt idx="3">
                  <c:v>8610.7701636182119</c:v>
                </c:pt>
                <c:pt idx="4">
                  <c:v>8316.1092748119936</c:v>
                </c:pt>
                <c:pt idx="5">
                  <c:v>8040.3487347675937</c:v>
                </c:pt>
                <c:pt idx="6">
                  <c:v>7780.2076950663923</c:v>
                </c:pt>
                <c:pt idx="7">
                  <c:v>7536.5254764234851</c:v>
                </c:pt>
                <c:pt idx="8">
                  <c:v>7312.314081777301</c:v>
                </c:pt>
                <c:pt idx="9">
                  <c:v>7112.0175074948684</c:v>
                </c:pt>
                <c:pt idx="10">
                  <c:v>6938.4330818978178</c:v>
                </c:pt>
                <c:pt idx="11">
                  <c:v>6788.6778058437649</c:v>
                </c:pt>
                <c:pt idx="12">
                  <c:v>6657.9438603114068</c:v>
                </c:pt>
                <c:pt idx="13">
                  <c:v>6542.6570200441492</c:v>
                </c:pt>
                <c:pt idx="14">
                  <c:v>6437.9502201393416</c:v>
                </c:pt>
                <c:pt idx="15">
                  <c:v>6338.8540925075931</c:v>
                </c:pt>
                <c:pt idx="16">
                  <c:v>6246.4401481164969</c:v>
                </c:pt>
                <c:pt idx="17">
                  <c:v>6157.0486784857603</c:v>
                </c:pt>
                <c:pt idx="18">
                  <c:v>6058.7265098765056</c:v>
                </c:pt>
                <c:pt idx="19">
                  <c:v>5934.8453608150357</c:v>
                </c:pt>
                <c:pt idx="20">
                  <c:v>5776.4635959160742</c:v>
                </c:pt>
              </c:numCache>
            </c:numRef>
          </c:val>
        </c:ser>
        <c:overlap val="100"/>
        <c:axId val="77342208"/>
        <c:axId val="77343744"/>
      </c:barChart>
      <c:catAx>
        <c:axId val="7734220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343744"/>
        <c:crosses val="autoZero"/>
        <c:auto val="1"/>
        <c:lblAlgn val="ctr"/>
        <c:lblOffset val="100"/>
      </c:catAx>
      <c:valAx>
        <c:axId val="773437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34220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Wealth_ZWE!$B$67:$B$69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Wealth_ZWE!$C$67:$C$69</c:f>
              <c:numCache>
                <c:formatCode>_(* #,##0_);_(* \(#,##0\);_(* "-"??_);_(@_)</c:formatCode>
                <c:ptCount val="3"/>
                <c:pt idx="0">
                  <c:v>2.7828125149461198</c:v>
                </c:pt>
                <c:pt idx="1">
                  <c:v>41.986455014160391</c:v>
                </c:pt>
                <c:pt idx="2">
                  <c:v>55.230732470893493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Wealth_ZWE!$B$72:$B$75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Wealth_ZWE!$C$72:$C$75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90.957246410971251</c:v>
                </c:pt>
                <c:pt idx="2">
                  <c:v>9.0427535890287558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157088221008.10898</v>
      </c>
      <c r="E7" s="13">
        <f t="shared" ref="E7:X7" si="0">+E8+E9+E10</f>
        <v>158013091828.25375</v>
      </c>
      <c r="F7" s="13">
        <f t="shared" si="0"/>
        <v>158871761026.63403</v>
      </c>
      <c r="G7" s="13">
        <f t="shared" si="0"/>
        <v>159734473044.92523</v>
      </c>
      <c r="H7" s="13">
        <f t="shared" si="0"/>
        <v>160628090492.14243</v>
      </c>
      <c r="I7" s="13">
        <f t="shared" si="0"/>
        <v>158799917563.4389</v>
      </c>
      <c r="J7" s="13">
        <f t="shared" si="0"/>
        <v>158717581622.07312</v>
      </c>
      <c r="K7" s="13">
        <f t="shared" si="0"/>
        <v>158646570386.32031</v>
      </c>
      <c r="L7" s="13">
        <f t="shared" si="0"/>
        <v>158235809673.16754</v>
      </c>
      <c r="M7" s="13">
        <f t="shared" si="0"/>
        <v>157533303570.6405</v>
      </c>
      <c r="N7" s="13">
        <f t="shared" si="0"/>
        <v>157766498348.79279</v>
      </c>
      <c r="O7" s="13">
        <f t="shared" si="0"/>
        <v>158420799227.67328</v>
      </c>
      <c r="P7" s="13">
        <f t="shared" si="0"/>
        <v>158915465736.61273</v>
      </c>
      <c r="Q7" s="13">
        <f t="shared" si="0"/>
        <v>159171428859.09268</v>
      </c>
      <c r="R7" s="13">
        <f t="shared" si="0"/>
        <v>159059657903.13715</v>
      </c>
      <c r="S7" s="13">
        <f t="shared" si="0"/>
        <v>158456114339.5387</v>
      </c>
      <c r="T7" s="13">
        <f t="shared" si="0"/>
        <v>154133792220.59976</v>
      </c>
      <c r="U7" s="13">
        <f t="shared" si="0"/>
        <v>152889513501.56393</v>
      </c>
      <c r="V7" s="13">
        <f t="shared" si="0"/>
        <v>151752923381.34717</v>
      </c>
      <c r="W7" s="13">
        <f t="shared" si="0"/>
        <v>150880979430.74918</v>
      </c>
      <c r="X7" s="13">
        <f t="shared" si="0"/>
        <v>150414174765.93079</v>
      </c>
    </row>
    <row r="8" spans="1:24" s="22" customFormat="1" ht="15.75">
      <c r="A8" s="19">
        <v>1</v>
      </c>
      <c r="B8" s="20" t="s">
        <v>5</v>
      </c>
      <c r="C8" s="20"/>
      <c r="D8" s="21">
        <v>3408904093.6335683</v>
      </c>
      <c r="E8" s="21">
        <v>3545926710.8276949</v>
      </c>
      <c r="F8" s="21">
        <v>3654256481.9788117</v>
      </c>
      <c r="G8" s="21">
        <v>3775903218.241992</v>
      </c>
      <c r="H8" s="21">
        <v>3901934809.7375498</v>
      </c>
      <c r="I8" s="21">
        <v>4030303016.3065138</v>
      </c>
      <c r="J8" s="21">
        <v>4068917901.656054</v>
      </c>
      <c r="K8" s="21">
        <v>4100199394.4466219</v>
      </c>
      <c r="L8" s="21">
        <v>4189763433.0156202</v>
      </c>
      <c r="M8" s="21">
        <v>4243452502.6529121</v>
      </c>
      <c r="N8" s="21">
        <v>4429962296.3411083</v>
      </c>
      <c r="O8" s="21">
        <v>4619915760.3575001</v>
      </c>
      <c r="P8" s="21">
        <v>4873850987.0704165</v>
      </c>
      <c r="Q8" s="21">
        <v>5075337731.0224619</v>
      </c>
      <c r="R8" s="21">
        <v>5054241658.8393831</v>
      </c>
      <c r="S8" s="21">
        <v>4980389889.4858084</v>
      </c>
      <c r="T8" s="21">
        <v>4901732308.4778204</v>
      </c>
      <c r="U8" s="21">
        <v>4822154796.6059341</v>
      </c>
      <c r="V8" s="21">
        <v>4741915568.4034996</v>
      </c>
      <c r="W8" s="21">
        <v>4658840745.1009369</v>
      </c>
      <c r="X8" s="21">
        <v>4598377073.7935514</v>
      </c>
    </row>
    <row r="9" spans="1:24" s="22" customFormat="1" ht="15.75">
      <c r="A9" s="19">
        <v>2</v>
      </c>
      <c r="B9" s="20" t="s">
        <v>38</v>
      </c>
      <c r="C9" s="20"/>
      <c r="D9" s="21">
        <v>52511007253.127846</v>
      </c>
      <c r="E9" s="21">
        <v>54748824515.136559</v>
      </c>
      <c r="F9" s="21">
        <v>56948135943.981407</v>
      </c>
      <c r="G9" s="21">
        <v>59134316961.829758</v>
      </c>
      <c r="H9" s="21">
        <v>61341446762.298508</v>
      </c>
      <c r="I9" s="21">
        <v>60820607968.434608</v>
      </c>
      <c r="J9" s="21">
        <v>62131957758.151054</v>
      </c>
      <c r="K9" s="21">
        <v>63456012627.09713</v>
      </c>
      <c r="L9" s="21">
        <v>64384337546.43177</v>
      </c>
      <c r="M9" s="21">
        <v>65063595451.381981</v>
      </c>
      <c r="N9" s="21">
        <v>66540366998.411789</v>
      </c>
      <c r="O9" s="21">
        <v>68433158228.663353</v>
      </c>
      <c r="P9" s="21">
        <v>70099650069.002884</v>
      </c>
      <c r="Q9" s="21">
        <v>71573846011.162231</v>
      </c>
      <c r="R9" s="21">
        <v>72900911238.85939</v>
      </c>
      <c r="S9" s="21">
        <v>73791980053.324982</v>
      </c>
      <c r="T9" s="21">
        <v>70966319878.073364</v>
      </c>
      <c r="U9" s="21">
        <v>71219725671.850967</v>
      </c>
      <c r="V9" s="21">
        <v>71570514149.97644</v>
      </c>
      <c r="W9" s="21">
        <v>72190925133.604385</v>
      </c>
      <c r="X9" s="21">
        <v>73197251313.403702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101168309661.34756</v>
      </c>
      <c r="E10" s="21">
        <f t="shared" ref="E10:X10" si="1">+E13+E16+E19+E23</f>
        <v>99718340602.289505</v>
      </c>
      <c r="F10" s="21">
        <f t="shared" si="1"/>
        <v>98269368600.673798</v>
      </c>
      <c r="G10" s="21">
        <f t="shared" si="1"/>
        <v>96824252864.853485</v>
      </c>
      <c r="H10" s="21">
        <f t="shared" si="1"/>
        <v>95384708920.106369</v>
      </c>
      <c r="I10" s="21">
        <f t="shared" si="1"/>
        <v>93949006578.697769</v>
      </c>
      <c r="J10" s="21">
        <f t="shared" si="1"/>
        <v>92516705962.266022</v>
      </c>
      <c r="K10" s="21">
        <f t="shared" si="1"/>
        <v>91090358364.77655</v>
      </c>
      <c r="L10" s="21">
        <f t="shared" si="1"/>
        <v>89661708693.720154</v>
      </c>
      <c r="M10" s="21">
        <f t="shared" si="1"/>
        <v>88226255616.605621</v>
      </c>
      <c r="N10" s="21">
        <f t="shared" si="1"/>
        <v>86796169054.039871</v>
      </c>
      <c r="O10" s="21">
        <f t="shared" si="1"/>
        <v>85367725238.652435</v>
      </c>
      <c r="P10" s="21">
        <f t="shared" si="1"/>
        <v>83941964680.539413</v>
      </c>
      <c r="Q10" s="21">
        <f t="shared" si="1"/>
        <v>82522245116.90799</v>
      </c>
      <c r="R10" s="21">
        <f t="shared" si="1"/>
        <v>81104505005.43837</v>
      </c>
      <c r="S10" s="21">
        <f t="shared" si="1"/>
        <v>79683744396.727921</v>
      </c>
      <c r="T10" s="21">
        <f t="shared" si="1"/>
        <v>78265740034.048584</v>
      </c>
      <c r="U10" s="21">
        <f t="shared" si="1"/>
        <v>76847633033.107025</v>
      </c>
      <c r="V10" s="21">
        <f t="shared" si="1"/>
        <v>75440493662.967224</v>
      </c>
      <c r="W10" s="21">
        <f t="shared" si="1"/>
        <v>74031213552.043854</v>
      </c>
      <c r="X10" s="21">
        <f t="shared" si="1"/>
        <v>72618546378.733521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92696826607.234314</v>
      </c>
      <c r="E11" s="38">
        <f t="shared" ref="E11:X11" si="2">+E13+E16</f>
        <v>91329202754.595795</v>
      </c>
      <c r="F11" s="38">
        <f t="shared" si="2"/>
        <v>89961578901.957275</v>
      </c>
      <c r="G11" s="38">
        <f t="shared" si="2"/>
        <v>88593955049.318771</v>
      </c>
      <c r="H11" s="38">
        <f t="shared" si="2"/>
        <v>87226331196.680267</v>
      </c>
      <c r="I11" s="38">
        <f t="shared" si="2"/>
        <v>85858707344.041763</v>
      </c>
      <c r="J11" s="38">
        <f t="shared" si="2"/>
        <v>84491083491.403259</v>
      </c>
      <c r="K11" s="38">
        <f t="shared" si="2"/>
        <v>83123459638.76474</v>
      </c>
      <c r="L11" s="38">
        <f t="shared" si="2"/>
        <v>81755835786.126221</v>
      </c>
      <c r="M11" s="38">
        <f t="shared" si="2"/>
        <v>80388211933.487717</v>
      </c>
      <c r="N11" s="38">
        <f t="shared" si="2"/>
        <v>79020588080.849213</v>
      </c>
      <c r="O11" s="38">
        <f t="shared" si="2"/>
        <v>77652920775.556976</v>
      </c>
      <c r="P11" s="38">
        <f t="shared" si="2"/>
        <v>76285253470.264755</v>
      </c>
      <c r="Q11" s="38">
        <f t="shared" si="2"/>
        <v>74917586164.972534</v>
      </c>
      <c r="R11" s="38">
        <f t="shared" si="2"/>
        <v>73549918859.680313</v>
      </c>
      <c r="S11" s="38">
        <f t="shared" si="2"/>
        <v>72182251554.388077</v>
      </c>
      <c r="T11" s="38">
        <f t="shared" si="2"/>
        <v>70814789201.427536</v>
      </c>
      <c r="U11" s="38">
        <f t="shared" si="2"/>
        <v>69447326848.466995</v>
      </c>
      <c r="V11" s="38">
        <f t="shared" si="2"/>
        <v>68079864495.506454</v>
      </c>
      <c r="W11" s="38">
        <f t="shared" si="2"/>
        <v>66712402142.545898</v>
      </c>
      <c r="X11" s="38">
        <f t="shared" si="2"/>
        <v>65344939789.585358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8471483054.113245</v>
      </c>
      <c r="E12" s="38">
        <f t="shared" ref="E12:X12" si="3">+E23+E19</f>
        <v>8389137847.6937094</v>
      </c>
      <c r="F12" s="38">
        <f t="shared" si="3"/>
        <v>8307789698.716527</v>
      </c>
      <c r="G12" s="38">
        <f t="shared" si="3"/>
        <v>8230297815.5347118</v>
      </c>
      <c r="H12" s="38">
        <f t="shared" si="3"/>
        <v>8158377723.4261084</v>
      </c>
      <c r="I12" s="38">
        <f t="shared" si="3"/>
        <v>8090299234.656004</v>
      </c>
      <c r="J12" s="38">
        <f t="shared" si="3"/>
        <v>8025622470.8627634</v>
      </c>
      <c r="K12" s="38">
        <f t="shared" si="3"/>
        <v>7966898726.0118132</v>
      </c>
      <c r="L12" s="38">
        <f t="shared" si="3"/>
        <v>7905872907.5939274</v>
      </c>
      <c r="M12" s="38">
        <f t="shared" si="3"/>
        <v>7838043683.1179037</v>
      </c>
      <c r="N12" s="38">
        <f t="shared" si="3"/>
        <v>7775580973.1906652</v>
      </c>
      <c r="O12" s="38">
        <f t="shared" si="3"/>
        <v>7714804463.0954647</v>
      </c>
      <c r="P12" s="38">
        <f t="shared" si="3"/>
        <v>7656711210.2746582</v>
      </c>
      <c r="Q12" s="38">
        <f t="shared" si="3"/>
        <v>7604658951.9354515</v>
      </c>
      <c r="R12" s="38">
        <f t="shared" si="3"/>
        <v>7554586145.7580509</v>
      </c>
      <c r="S12" s="38">
        <f t="shared" si="3"/>
        <v>7501492842.3398504</v>
      </c>
      <c r="T12" s="38">
        <f t="shared" si="3"/>
        <v>7450950832.6210442</v>
      </c>
      <c r="U12" s="38">
        <f t="shared" si="3"/>
        <v>7400306184.6400261</v>
      </c>
      <c r="V12" s="38">
        <f t="shared" si="3"/>
        <v>7360629167.4607735</v>
      </c>
      <c r="W12" s="38">
        <f t="shared" si="3"/>
        <v>7318811409.4979601</v>
      </c>
      <c r="X12" s="38">
        <f t="shared" si="3"/>
        <v>7273606589.1481686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92696826607.234314</v>
      </c>
      <c r="E16" s="13">
        <f t="shared" ref="E16:X16" si="5">+E17+E18</f>
        <v>91329202754.595795</v>
      </c>
      <c r="F16" s="13">
        <f t="shared" si="5"/>
        <v>89961578901.957275</v>
      </c>
      <c r="G16" s="13">
        <f t="shared" si="5"/>
        <v>88593955049.318771</v>
      </c>
      <c r="H16" s="13">
        <f t="shared" si="5"/>
        <v>87226331196.680267</v>
      </c>
      <c r="I16" s="13">
        <f t="shared" si="5"/>
        <v>85858707344.041763</v>
      </c>
      <c r="J16" s="13">
        <f t="shared" si="5"/>
        <v>84491083491.403259</v>
      </c>
      <c r="K16" s="13">
        <f t="shared" si="5"/>
        <v>83123459638.76474</v>
      </c>
      <c r="L16" s="13">
        <f t="shared" si="5"/>
        <v>81755835786.126221</v>
      </c>
      <c r="M16" s="13">
        <f t="shared" si="5"/>
        <v>80388211933.487717</v>
      </c>
      <c r="N16" s="13">
        <f t="shared" si="5"/>
        <v>79020588080.849213</v>
      </c>
      <c r="O16" s="13">
        <f t="shared" si="5"/>
        <v>77652920775.556976</v>
      </c>
      <c r="P16" s="13">
        <f t="shared" si="5"/>
        <v>76285253470.264755</v>
      </c>
      <c r="Q16" s="13">
        <f t="shared" si="5"/>
        <v>74917586164.972534</v>
      </c>
      <c r="R16" s="13">
        <f t="shared" si="5"/>
        <v>73549918859.680313</v>
      </c>
      <c r="S16" s="13">
        <f t="shared" si="5"/>
        <v>72182251554.388077</v>
      </c>
      <c r="T16" s="13">
        <f t="shared" si="5"/>
        <v>70814789201.427536</v>
      </c>
      <c r="U16" s="13">
        <f t="shared" si="5"/>
        <v>69447326848.466995</v>
      </c>
      <c r="V16" s="13">
        <f t="shared" si="5"/>
        <v>68079864495.506454</v>
      </c>
      <c r="W16" s="13">
        <f t="shared" si="5"/>
        <v>66712402142.545898</v>
      </c>
      <c r="X16" s="13">
        <f t="shared" si="5"/>
        <v>65344939789.585358</v>
      </c>
    </row>
    <row r="17" spans="1:24">
      <c r="A17" s="8" t="s">
        <v>45</v>
      </c>
      <c r="B17" s="2" t="s">
        <v>7</v>
      </c>
      <c r="C17" s="2"/>
      <c r="D17" s="14">
        <v>658587216.68792355</v>
      </c>
      <c r="E17" s="14">
        <v>644147110.83636558</v>
      </c>
      <c r="F17" s="14">
        <v>629707004.98480749</v>
      </c>
      <c r="G17" s="14">
        <v>615266899.1332494</v>
      </c>
      <c r="H17" s="14">
        <v>600826793.28169131</v>
      </c>
      <c r="I17" s="14">
        <v>586386687.43013334</v>
      </c>
      <c r="J17" s="14">
        <v>571946581.57857525</v>
      </c>
      <c r="K17" s="14">
        <v>557506475.72701728</v>
      </c>
      <c r="L17" s="14">
        <v>543066369.87545907</v>
      </c>
      <c r="M17" s="14">
        <v>528626264.02390105</v>
      </c>
      <c r="N17" s="14">
        <v>514186158.17234296</v>
      </c>
      <c r="O17" s="14">
        <v>503884255.25046414</v>
      </c>
      <c r="P17" s="14">
        <v>493582352.32858533</v>
      </c>
      <c r="Q17" s="14">
        <v>483280449.40670645</v>
      </c>
      <c r="R17" s="14">
        <v>472978546.48482764</v>
      </c>
      <c r="S17" s="14">
        <v>462676643.56294882</v>
      </c>
      <c r="T17" s="14">
        <v>462615666.37290233</v>
      </c>
      <c r="U17" s="14">
        <v>462554689.18285584</v>
      </c>
      <c r="V17" s="14">
        <v>462493711.99280941</v>
      </c>
      <c r="W17" s="14">
        <v>462432734.80276293</v>
      </c>
      <c r="X17" s="14">
        <v>462371757.61271644</v>
      </c>
    </row>
    <row r="18" spans="1:24">
      <c r="A18" s="8" t="s">
        <v>46</v>
      </c>
      <c r="B18" s="2" t="s">
        <v>62</v>
      </c>
      <c r="C18" s="2"/>
      <c r="D18" s="14">
        <v>92038239390.546387</v>
      </c>
      <c r="E18" s="14">
        <v>90685055643.75943</v>
      </c>
      <c r="F18" s="14">
        <v>89331871896.972473</v>
      </c>
      <c r="G18" s="14">
        <v>87978688150.185516</v>
      </c>
      <c r="H18" s="14">
        <v>86625504403.398575</v>
      </c>
      <c r="I18" s="14">
        <v>85272320656.611633</v>
      </c>
      <c r="J18" s="14">
        <v>83919136909.824677</v>
      </c>
      <c r="K18" s="14">
        <v>82565953163.03772</v>
      </c>
      <c r="L18" s="14">
        <v>81212769416.250763</v>
      </c>
      <c r="M18" s="14">
        <v>79859585669.463821</v>
      </c>
      <c r="N18" s="14">
        <v>78506401922.676865</v>
      </c>
      <c r="O18" s="14">
        <v>77149036520.306519</v>
      </c>
      <c r="P18" s="14">
        <v>75791671117.936172</v>
      </c>
      <c r="Q18" s="14">
        <v>74434305715.565826</v>
      </c>
      <c r="R18" s="14">
        <v>73076940313.19548</v>
      </c>
      <c r="S18" s="14">
        <v>71719574910.825134</v>
      </c>
      <c r="T18" s="14">
        <v>70352173535.054626</v>
      </c>
      <c r="U18" s="14">
        <v>68984772159.284134</v>
      </c>
      <c r="V18" s="14">
        <v>67617370783.513641</v>
      </c>
      <c r="W18" s="14">
        <v>66249969407.743134</v>
      </c>
      <c r="X18" s="14">
        <v>64882568031.972641</v>
      </c>
    </row>
    <row r="19" spans="1:24" ht="15.75">
      <c r="A19" s="15" t="s">
        <v>48</v>
      </c>
      <c r="B19" s="10" t="s">
        <v>12</v>
      </c>
      <c r="C19" s="10"/>
      <c r="D19" s="13">
        <f>+D20+D21+D22</f>
        <v>8471483054.113245</v>
      </c>
      <c r="E19" s="13">
        <f t="shared" ref="E19:X19" si="6">+E20+E21+E22</f>
        <v>8389137847.6937094</v>
      </c>
      <c r="F19" s="13">
        <f t="shared" si="6"/>
        <v>8307789698.716527</v>
      </c>
      <c r="G19" s="13">
        <f t="shared" si="6"/>
        <v>8230297815.5347118</v>
      </c>
      <c r="H19" s="13">
        <f t="shared" si="6"/>
        <v>8158377723.4261084</v>
      </c>
      <c r="I19" s="13">
        <f t="shared" si="6"/>
        <v>8090299234.656004</v>
      </c>
      <c r="J19" s="13">
        <f t="shared" si="6"/>
        <v>8025622470.8627634</v>
      </c>
      <c r="K19" s="13">
        <f t="shared" si="6"/>
        <v>7966898726.0118132</v>
      </c>
      <c r="L19" s="13">
        <f t="shared" si="6"/>
        <v>7905872907.5939274</v>
      </c>
      <c r="M19" s="13">
        <f t="shared" si="6"/>
        <v>7838043683.1179037</v>
      </c>
      <c r="N19" s="13">
        <f t="shared" si="6"/>
        <v>7775580973.1906652</v>
      </c>
      <c r="O19" s="13">
        <f t="shared" si="6"/>
        <v>7714804463.0954647</v>
      </c>
      <c r="P19" s="13">
        <f t="shared" si="6"/>
        <v>7656711210.2746582</v>
      </c>
      <c r="Q19" s="13">
        <f t="shared" si="6"/>
        <v>7604658951.9354515</v>
      </c>
      <c r="R19" s="13">
        <f t="shared" si="6"/>
        <v>7554586145.7580509</v>
      </c>
      <c r="S19" s="13">
        <f t="shared" si="6"/>
        <v>7501492842.3398504</v>
      </c>
      <c r="T19" s="13">
        <f t="shared" si="6"/>
        <v>7450950832.6210442</v>
      </c>
      <c r="U19" s="13">
        <f t="shared" si="6"/>
        <v>7400306184.6400261</v>
      </c>
      <c r="V19" s="13">
        <f t="shared" si="6"/>
        <v>7360629167.4607735</v>
      </c>
      <c r="W19" s="13">
        <f t="shared" si="6"/>
        <v>7318811409.4979601</v>
      </c>
      <c r="X19" s="13">
        <f t="shared" si="6"/>
        <v>7273606589.1481686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8471483054.113245</v>
      </c>
      <c r="E22" s="11">
        <v>8389137847.6937094</v>
      </c>
      <c r="F22" s="11">
        <v>8307789698.716527</v>
      </c>
      <c r="G22" s="11">
        <v>8230297815.5347118</v>
      </c>
      <c r="H22" s="11">
        <v>8158377723.4261084</v>
      </c>
      <c r="I22" s="11">
        <v>8090299234.656004</v>
      </c>
      <c r="J22" s="11">
        <v>8025622470.8627634</v>
      </c>
      <c r="K22" s="11">
        <v>7966898726.0118132</v>
      </c>
      <c r="L22" s="11">
        <v>7905872907.5939274</v>
      </c>
      <c r="M22" s="11">
        <v>7838043683.1179037</v>
      </c>
      <c r="N22" s="11">
        <v>7775580973.1906652</v>
      </c>
      <c r="O22" s="11">
        <v>7714804463.0954647</v>
      </c>
      <c r="P22" s="11">
        <v>7656711210.2746582</v>
      </c>
      <c r="Q22" s="11">
        <v>7604658951.9354515</v>
      </c>
      <c r="R22" s="11">
        <v>7554586145.7580509</v>
      </c>
      <c r="S22" s="11">
        <v>7501492842.3398504</v>
      </c>
      <c r="T22" s="11">
        <v>7450950832.6210442</v>
      </c>
      <c r="U22" s="11">
        <v>7400306184.6400261</v>
      </c>
      <c r="V22" s="11">
        <v>7360629167.4607735</v>
      </c>
      <c r="W22" s="11">
        <v>7318811409.4979601</v>
      </c>
      <c r="X22" s="11">
        <v>7273606589.1481686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7372120431.9886818</v>
      </c>
      <c r="E35" s="11">
        <v>7779243673.8865223</v>
      </c>
      <c r="F35" s="11">
        <v>7232182535.731185</v>
      </c>
      <c r="G35" s="11">
        <v>7384810878.8633299</v>
      </c>
      <c r="H35" s="11">
        <v>7813199192.0797949</v>
      </c>
      <c r="I35" s="11">
        <v>7825889638.954443</v>
      </c>
      <c r="J35" s="11">
        <v>8587659410.994978</v>
      </c>
      <c r="K35" s="11">
        <v>8710105070.352005</v>
      </c>
      <c r="L35" s="11">
        <v>8752978199.9480343</v>
      </c>
      <c r="M35" s="11">
        <v>8438117933.632102</v>
      </c>
      <c r="N35" s="11">
        <v>7748833901.5035152</v>
      </c>
      <c r="O35" s="11">
        <v>7733836467.5434875</v>
      </c>
      <c r="P35" s="11">
        <v>7274512457.9293537</v>
      </c>
      <c r="Q35" s="11">
        <v>6731704335.5129719</v>
      </c>
      <c r="R35" s="11">
        <v>6486492083.4876776</v>
      </c>
      <c r="S35" s="11">
        <v>6222943223</v>
      </c>
      <c r="T35" s="11">
        <v>5997428632.6923609</v>
      </c>
      <c r="U35" s="11">
        <v>5801466766.7578278</v>
      </c>
      <c r="V35" s="11">
        <v>5526392000.3098211</v>
      </c>
      <c r="W35" s="11">
        <v>5927979923.1439342</v>
      </c>
      <c r="X35" s="11">
        <v>6461861481.6137419</v>
      </c>
    </row>
    <row r="36" spans="1:24" ht="15.75">
      <c r="A36" s="25">
        <v>5</v>
      </c>
      <c r="B36" s="9" t="s">
        <v>9</v>
      </c>
      <c r="C36" s="10"/>
      <c r="D36" s="11">
        <v>10469202</v>
      </c>
      <c r="E36" s="11">
        <v>10748215</v>
      </c>
      <c r="F36" s="11">
        <v>11005689.999999994</v>
      </c>
      <c r="G36" s="11">
        <v>11244551.999999998</v>
      </c>
      <c r="H36" s="11">
        <v>11469871.999999996</v>
      </c>
      <c r="I36" s="11">
        <v>11684693.000000002</v>
      </c>
      <c r="J36" s="11">
        <v>11891289.999999998</v>
      </c>
      <c r="K36" s="11">
        <v>12086519.000000006</v>
      </c>
      <c r="L36" s="11">
        <v>12261741.999999998</v>
      </c>
      <c r="M36" s="11">
        <v>12405236.000000002</v>
      </c>
      <c r="N36" s="11">
        <v>12509477</v>
      </c>
      <c r="O36" s="11">
        <v>12575015</v>
      </c>
      <c r="P36" s="11">
        <v>12607791</v>
      </c>
      <c r="Q36" s="11">
        <v>12612956.000000002</v>
      </c>
      <c r="R36" s="11">
        <v>12597877.000000004</v>
      </c>
      <c r="S36" s="11">
        <v>12570686.000000002</v>
      </c>
      <c r="T36" s="11">
        <v>12529654.999999996</v>
      </c>
      <c r="U36" s="11">
        <v>12481245.000000004</v>
      </c>
      <c r="V36" s="11">
        <v>12451542.999999998</v>
      </c>
      <c r="W36" s="11">
        <v>12473991.999999998</v>
      </c>
      <c r="X36" s="11">
        <v>12571454.000000002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15004.794157960558</v>
      </c>
      <c r="E39" s="11">
        <f t="shared" si="8"/>
        <v>14701.333368215444</v>
      </c>
      <c r="F39" s="11">
        <f t="shared" si="8"/>
        <v>14435.420316821037</v>
      </c>
      <c r="G39" s="11">
        <f t="shared" si="8"/>
        <v>14205.499075901402</v>
      </c>
      <c r="H39" s="11">
        <f t="shared" si="8"/>
        <v>14004.349001640339</v>
      </c>
      <c r="I39" s="11">
        <f t="shared" si="8"/>
        <v>13590.422749099089</v>
      </c>
      <c r="J39" s="11">
        <f t="shared" si="8"/>
        <v>13347.381286813554</v>
      </c>
      <c r="K39" s="11">
        <f t="shared" si="8"/>
        <v>13125.910809085746</v>
      </c>
      <c r="L39" s="11">
        <f t="shared" si="8"/>
        <v>12904.839269425793</v>
      </c>
      <c r="M39" s="11">
        <f t="shared" si="8"/>
        <v>12698.936446726244</v>
      </c>
      <c r="N39" s="11">
        <f t="shared" si="8"/>
        <v>12611.758137354007</v>
      </c>
      <c r="O39" s="11">
        <f t="shared" si="8"/>
        <v>12598.060457794545</v>
      </c>
      <c r="P39" s="11">
        <f t="shared" si="8"/>
        <v>12604.544740360363</v>
      </c>
      <c r="Q39" s="11">
        <f t="shared" si="8"/>
        <v>12619.676851254588</v>
      </c>
      <c r="R39" s="11">
        <f t="shared" si="8"/>
        <v>12625.909738850212</v>
      </c>
      <c r="S39" s="11">
        <f t="shared" si="8"/>
        <v>12605.208207375372</v>
      </c>
      <c r="T39" s="11">
        <f t="shared" si="8"/>
        <v>12301.519253371287</v>
      </c>
      <c r="U39" s="11">
        <f t="shared" si="8"/>
        <v>12249.540290376792</v>
      </c>
      <c r="V39" s="11">
        <f t="shared" si="8"/>
        <v>12187.479365516963</v>
      </c>
      <c r="W39" s="11">
        <f t="shared" si="8"/>
        <v>12095.645037350449</v>
      </c>
      <c r="X39" s="11">
        <f t="shared" si="8"/>
        <v>11964.739700430098</v>
      </c>
    </row>
    <row r="40" spans="1:24" ht="15.75">
      <c r="B40" s="20" t="s">
        <v>5</v>
      </c>
      <c r="C40" s="7"/>
      <c r="D40" s="11">
        <f t="shared" ref="D40:X40" si="9">+D8/D36</f>
        <v>325.61260100183074</v>
      </c>
      <c r="E40" s="11">
        <f t="shared" si="9"/>
        <v>329.90842766242531</v>
      </c>
      <c r="F40" s="11">
        <f t="shared" si="9"/>
        <v>332.03338291182229</v>
      </c>
      <c r="G40" s="11">
        <f t="shared" si="9"/>
        <v>335.7984576212545</v>
      </c>
      <c r="H40" s="11">
        <f t="shared" si="9"/>
        <v>340.18991752807278</v>
      </c>
      <c r="I40" s="11">
        <f t="shared" si="9"/>
        <v>344.92160096174655</v>
      </c>
      <c r="J40" s="11">
        <f t="shared" si="9"/>
        <v>342.1763241545749</v>
      </c>
      <c r="K40" s="11">
        <f t="shared" si="9"/>
        <v>339.23740941842891</v>
      </c>
      <c r="L40" s="11">
        <f t="shared" si="9"/>
        <v>341.6939805955484</v>
      </c>
      <c r="M40" s="11">
        <f t="shared" si="9"/>
        <v>342.06946991197196</v>
      </c>
      <c r="N40" s="11">
        <f t="shared" si="9"/>
        <v>354.12849764551373</v>
      </c>
      <c r="O40" s="11">
        <f t="shared" si="9"/>
        <v>367.38848902824373</v>
      </c>
      <c r="P40" s="11">
        <f t="shared" si="9"/>
        <v>386.57453847945419</v>
      </c>
      <c r="Q40" s="11">
        <f t="shared" si="9"/>
        <v>402.3908218678049</v>
      </c>
      <c r="R40" s="11">
        <f t="shared" si="9"/>
        <v>401.19788904427162</v>
      </c>
      <c r="S40" s="11">
        <f t="shared" si="9"/>
        <v>396.19077984175306</v>
      </c>
      <c r="T40" s="11">
        <f t="shared" si="9"/>
        <v>391.21047694272681</v>
      </c>
      <c r="U40" s="11">
        <f t="shared" si="9"/>
        <v>386.35206636885442</v>
      </c>
      <c r="V40" s="11">
        <f t="shared" si="9"/>
        <v>380.82955408847727</v>
      </c>
      <c r="W40" s="11">
        <f t="shared" si="9"/>
        <v>373.48434607789852</v>
      </c>
      <c r="X40" s="11">
        <f t="shared" si="9"/>
        <v>365.779254634631</v>
      </c>
    </row>
    <row r="41" spans="1:24" ht="15.75">
      <c r="B41" s="20" t="s">
        <v>38</v>
      </c>
      <c r="C41" s="7"/>
      <c r="D41" s="37">
        <f>+D9/D36</f>
        <v>5015.7602511755767</v>
      </c>
      <c r="E41" s="37">
        <f t="shared" ref="E41:X41" si="10">+E9/E36</f>
        <v>5093.7597094156154</v>
      </c>
      <c r="F41" s="37">
        <f t="shared" si="10"/>
        <v>5174.4266778349593</v>
      </c>
      <c r="G41" s="37">
        <f t="shared" si="10"/>
        <v>5258.9304546619351</v>
      </c>
      <c r="H41" s="37">
        <f t="shared" si="10"/>
        <v>5348.0498093002716</v>
      </c>
      <c r="I41" s="37">
        <f t="shared" si="10"/>
        <v>5205.1524133697476</v>
      </c>
      <c r="J41" s="37">
        <f t="shared" si="10"/>
        <v>5224.9972675925883</v>
      </c>
      <c r="K41" s="37">
        <f t="shared" si="10"/>
        <v>5250.1479232438305</v>
      </c>
      <c r="L41" s="37">
        <f t="shared" si="10"/>
        <v>5250.8312070529437</v>
      </c>
      <c r="M41" s="37">
        <f t="shared" si="10"/>
        <v>5244.8494693194043</v>
      </c>
      <c r="N41" s="37">
        <f t="shared" si="10"/>
        <v>5319.1965578106738</v>
      </c>
      <c r="O41" s="37">
        <f t="shared" si="10"/>
        <v>5441.9941629225377</v>
      </c>
      <c r="P41" s="37">
        <f t="shared" si="10"/>
        <v>5560.0263415695017</v>
      </c>
      <c r="Q41" s="37">
        <f t="shared" si="10"/>
        <v>5674.6290093426333</v>
      </c>
      <c r="R41" s="37">
        <f t="shared" si="10"/>
        <v>5786.7616296665992</v>
      </c>
      <c r="S41" s="37">
        <f t="shared" si="10"/>
        <v>5870.1633350260254</v>
      </c>
      <c r="T41" s="37">
        <f t="shared" si="10"/>
        <v>5663.8686283120633</v>
      </c>
      <c r="U41" s="37">
        <f t="shared" si="10"/>
        <v>5706.1395455221773</v>
      </c>
      <c r="V41" s="37">
        <f t="shared" si="10"/>
        <v>5747.9233015519803</v>
      </c>
      <c r="W41" s="37">
        <f t="shared" si="10"/>
        <v>5787.3153304575144</v>
      </c>
      <c r="X41" s="37">
        <f t="shared" si="10"/>
        <v>5822.4968498793924</v>
      </c>
    </row>
    <row r="42" spans="1:24" ht="15.75">
      <c r="B42" s="20" t="s">
        <v>10</v>
      </c>
      <c r="C42" s="9"/>
      <c r="D42" s="11">
        <f t="shared" ref="D42:X42" si="11">+D10/D36</f>
        <v>9663.4213057831494</v>
      </c>
      <c r="E42" s="11">
        <f t="shared" si="11"/>
        <v>9277.6652311374037</v>
      </c>
      <c r="F42" s="11">
        <f t="shared" si="11"/>
        <v>8928.9602560742533</v>
      </c>
      <c r="G42" s="11">
        <f t="shared" si="11"/>
        <v>8610.7701636182119</v>
      </c>
      <c r="H42" s="11">
        <f t="shared" si="11"/>
        <v>8316.1092748119936</v>
      </c>
      <c r="I42" s="11">
        <f t="shared" si="11"/>
        <v>8040.3487347675937</v>
      </c>
      <c r="J42" s="11">
        <f t="shared" si="11"/>
        <v>7780.2076950663923</v>
      </c>
      <c r="K42" s="11">
        <f t="shared" si="11"/>
        <v>7536.5254764234851</v>
      </c>
      <c r="L42" s="11">
        <f t="shared" si="11"/>
        <v>7312.314081777301</v>
      </c>
      <c r="M42" s="11">
        <f t="shared" si="11"/>
        <v>7112.0175074948684</v>
      </c>
      <c r="N42" s="11">
        <f t="shared" si="11"/>
        <v>6938.4330818978178</v>
      </c>
      <c r="O42" s="11">
        <f t="shared" si="11"/>
        <v>6788.6778058437649</v>
      </c>
      <c r="P42" s="11">
        <f t="shared" si="11"/>
        <v>6657.9438603114068</v>
      </c>
      <c r="Q42" s="11">
        <f t="shared" si="11"/>
        <v>6542.6570200441492</v>
      </c>
      <c r="R42" s="11">
        <f t="shared" si="11"/>
        <v>6437.9502201393416</v>
      </c>
      <c r="S42" s="11">
        <f t="shared" si="11"/>
        <v>6338.8540925075931</v>
      </c>
      <c r="T42" s="11">
        <f t="shared" si="11"/>
        <v>6246.4401481164969</v>
      </c>
      <c r="U42" s="11">
        <f t="shared" si="11"/>
        <v>6157.0486784857603</v>
      </c>
      <c r="V42" s="11">
        <f t="shared" si="11"/>
        <v>6058.7265098765056</v>
      </c>
      <c r="W42" s="11">
        <f t="shared" si="11"/>
        <v>5934.8453608150357</v>
      </c>
      <c r="X42" s="11">
        <f t="shared" si="11"/>
        <v>5776.4635959160742</v>
      </c>
    </row>
    <row r="43" spans="1:24" ht="15.75">
      <c r="B43" s="26" t="s">
        <v>32</v>
      </c>
      <c r="C43" s="9"/>
      <c r="D43" s="11">
        <f t="shared" ref="D43:X43" si="12">+D11/D36</f>
        <v>8854.2399513577366</v>
      </c>
      <c r="E43" s="11">
        <f t="shared" si="12"/>
        <v>8497.1507133599207</v>
      </c>
      <c r="F43" s="11">
        <f t="shared" si="12"/>
        <v>8174.0971172145792</v>
      </c>
      <c r="G43" s="11">
        <f t="shared" si="12"/>
        <v>7878.8336831310653</v>
      </c>
      <c r="H43" s="11">
        <f t="shared" si="12"/>
        <v>7604.821675139905</v>
      </c>
      <c r="I43" s="11">
        <f t="shared" si="12"/>
        <v>7347.9643276927982</v>
      </c>
      <c r="J43" s="11">
        <f t="shared" si="12"/>
        <v>7105.2916455156064</v>
      </c>
      <c r="K43" s="11">
        <f t="shared" si="12"/>
        <v>6877.3697074206975</v>
      </c>
      <c r="L43" s="11">
        <f t="shared" si="12"/>
        <v>6667.5547231483288</v>
      </c>
      <c r="M43" s="11">
        <f t="shared" si="12"/>
        <v>6480.1840072601362</v>
      </c>
      <c r="N43" s="11">
        <f t="shared" si="12"/>
        <v>6316.8578575146839</v>
      </c>
      <c r="O43" s="11">
        <f t="shared" si="12"/>
        <v>6175.1752006305342</v>
      </c>
      <c r="P43" s="11">
        <f t="shared" si="12"/>
        <v>6050.6438812528504</v>
      </c>
      <c r="Q43" s="11">
        <f t="shared" si="12"/>
        <v>5939.7326181881963</v>
      </c>
      <c r="R43" s="11">
        <f t="shared" si="12"/>
        <v>5838.2788512445622</v>
      </c>
      <c r="S43" s="11">
        <f t="shared" si="12"/>
        <v>5742.1091859575572</v>
      </c>
      <c r="T43" s="11">
        <f t="shared" si="12"/>
        <v>5651.7748654234738</v>
      </c>
      <c r="U43" s="11">
        <f t="shared" si="12"/>
        <v>5564.1345753942796</v>
      </c>
      <c r="V43" s="11">
        <f t="shared" si="12"/>
        <v>5467.5845793173157</v>
      </c>
      <c r="W43" s="11">
        <f t="shared" si="12"/>
        <v>5348.1196831412035</v>
      </c>
      <c r="X43" s="11">
        <f t="shared" si="12"/>
        <v>5197.8824239093865</v>
      </c>
    </row>
    <row r="44" spans="1:24" ht="15.75">
      <c r="B44" s="26" t="s">
        <v>33</v>
      </c>
      <c r="C44" s="9"/>
      <c r="D44" s="11">
        <f t="shared" ref="D44:X44" si="13">+D12/D36</f>
        <v>809.18135442541325</v>
      </c>
      <c r="E44" s="11">
        <f t="shared" si="13"/>
        <v>780.51451777748298</v>
      </c>
      <c r="F44" s="11">
        <f t="shared" si="13"/>
        <v>754.86313885967456</v>
      </c>
      <c r="G44" s="11">
        <f t="shared" si="13"/>
        <v>731.93648048714726</v>
      </c>
      <c r="H44" s="11">
        <f t="shared" si="13"/>
        <v>711.28759967208975</v>
      </c>
      <c r="I44" s="11">
        <f t="shared" si="13"/>
        <v>692.38440707479458</v>
      </c>
      <c r="J44" s="11">
        <f t="shared" si="13"/>
        <v>674.91604955078583</v>
      </c>
      <c r="K44" s="11">
        <f t="shared" si="13"/>
        <v>659.15576900278813</v>
      </c>
      <c r="L44" s="11">
        <f t="shared" si="13"/>
        <v>644.759358628972</v>
      </c>
      <c r="M44" s="11">
        <f t="shared" si="13"/>
        <v>631.83350023473179</v>
      </c>
      <c r="N44" s="11">
        <f t="shared" si="13"/>
        <v>621.57522438313492</v>
      </c>
      <c r="O44" s="11">
        <f t="shared" si="13"/>
        <v>613.5026052132315</v>
      </c>
      <c r="P44" s="11">
        <f t="shared" si="13"/>
        <v>607.29997905855657</v>
      </c>
      <c r="Q44" s="11">
        <f t="shared" si="13"/>
        <v>602.92440185595274</v>
      </c>
      <c r="R44" s="11">
        <f t="shared" si="13"/>
        <v>599.67136889477877</v>
      </c>
      <c r="S44" s="11">
        <f t="shared" si="13"/>
        <v>596.74490655003626</v>
      </c>
      <c r="T44" s="11">
        <f t="shared" si="13"/>
        <v>594.66528269302273</v>
      </c>
      <c r="U44" s="11">
        <f t="shared" si="13"/>
        <v>592.91410309148034</v>
      </c>
      <c r="V44" s="11">
        <f t="shared" si="13"/>
        <v>591.14193055919054</v>
      </c>
      <c r="W44" s="11">
        <f t="shared" si="13"/>
        <v>586.72567767383214</v>
      </c>
      <c r="X44" s="11">
        <f t="shared" si="13"/>
        <v>578.58117200668812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8854.2399513577366</v>
      </c>
      <c r="E46" s="11">
        <f t="shared" si="15"/>
        <v>8497.1507133599207</v>
      </c>
      <c r="F46" s="11">
        <f t="shared" si="15"/>
        <v>8174.0971172145792</v>
      </c>
      <c r="G46" s="11">
        <f t="shared" si="15"/>
        <v>7878.8336831310653</v>
      </c>
      <c r="H46" s="11">
        <f t="shared" si="15"/>
        <v>7604.821675139905</v>
      </c>
      <c r="I46" s="11">
        <f t="shared" si="15"/>
        <v>7347.9643276927982</v>
      </c>
      <c r="J46" s="11">
        <f t="shared" si="15"/>
        <v>7105.2916455156064</v>
      </c>
      <c r="K46" s="11">
        <f t="shared" si="15"/>
        <v>6877.3697074206975</v>
      </c>
      <c r="L46" s="11">
        <f t="shared" si="15"/>
        <v>6667.5547231483288</v>
      </c>
      <c r="M46" s="11">
        <f t="shared" si="15"/>
        <v>6480.1840072601362</v>
      </c>
      <c r="N46" s="11">
        <f t="shared" si="15"/>
        <v>6316.8578575146839</v>
      </c>
      <c r="O46" s="11">
        <f t="shared" si="15"/>
        <v>6175.1752006305342</v>
      </c>
      <c r="P46" s="11">
        <f t="shared" si="15"/>
        <v>6050.6438812528504</v>
      </c>
      <c r="Q46" s="11">
        <f t="shared" si="15"/>
        <v>5939.7326181881963</v>
      </c>
      <c r="R46" s="11">
        <f t="shared" si="15"/>
        <v>5838.2788512445622</v>
      </c>
      <c r="S46" s="11">
        <f t="shared" si="15"/>
        <v>5742.1091859575572</v>
      </c>
      <c r="T46" s="11">
        <f t="shared" si="15"/>
        <v>5651.7748654234738</v>
      </c>
      <c r="U46" s="11">
        <f t="shared" si="15"/>
        <v>5564.1345753942796</v>
      </c>
      <c r="V46" s="11">
        <f t="shared" si="15"/>
        <v>5467.5845793173157</v>
      </c>
      <c r="W46" s="11">
        <f t="shared" si="15"/>
        <v>5348.1196831412035</v>
      </c>
      <c r="X46" s="11">
        <f t="shared" si="15"/>
        <v>5197.8824239093865</v>
      </c>
    </row>
    <row r="47" spans="1:24" ht="15.75">
      <c r="B47" s="10" t="s">
        <v>12</v>
      </c>
      <c r="C47" s="9"/>
      <c r="D47" s="11">
        <f t="shared" ref="D47:X47" si="16">+D19/D36</f>
        <v>809.18135442541325</v>
      </c>
      <c r="E47" s="11">
        <f t="shared" si="16"/>
        <v>780.51451777748298</v>
      </c>
      <c r="F47" s="11">
        <f t="shared" si="16"/>
        <v>754.86313885967456</v>
      </c>
      <c r="G47" s="11">
        <f t="shared" si="16"/>
        <v>731.93648048714726</v>
      </c>
      <c r="H47" s="11">
        <f t="shared" si="16"/>
        <v>711.28759967208975</v>
      </c>
      <c r="I47" s="11">
        <f t="shared" si="16"/>
        <v>692.38440707479458</v>
      </c>
      <c r="J47" s="11">
        <f t="shared" si="16"/>
        <v>674.91604955078583</v>
      </c>
      <c r="K47" s="11">
        <f t="shared" si="16"/>
        <v>659.15576900278813</v>
      </c>
      <c r="L47" s="11">
        <f t="shared" si="16"/>
        <v>644.759358628972</v>
      </c>
      <c r="M47" s="11">
        <f t="shared" si="16"/>
        <v>631.83350023473179</v>
      </c>
      <c r="N47" s="11">
        <f t="shared" si="16"/>
        <v>621.57522438313492</v>
      </c>
      <c r="O47" s="11">
        <f t="shared" si="16"/>
        <v>613.5026052132315</v>
      </c>
      <c r="P47" s="11">
        <f t="shared" si="16"/>
        <v>607.29997905855657</v>
      </c>
      <c r="Q47" s="11">
        <f t="shared" si="16"/>
        <v>602.92440185595274</v>
      </c>
      <c r="R47" s="11">
        <f t="shared" si="16"/>
        <v>599.67136889477877</v>
      </c>
      <c r="S47" s="11">
        <f t="shared" si="16"/>
        <v>596.74490655003626</v>
      </c>
      <c r="T47" s="11">
        <f t="shared" si="16"/>
        <v>594.66528269302273</v>
      </c>
      <c r="U47" s="11">
        <f t="shared" si="16"/>
        <v>592.91410309148034</v>
      </c>
      <c r="V47" s="11">
        <f t="shared" si="16"/>
        <v>591.14193055919054</v>
      </c>
      <c r="W47" s="11">
        <f t="shared" si="16"/>
        <v>586.72567767383214</v>
      </c>
      <c r="X47" s="11">
        <f t="shared" si="16"/>
        <v>578.58117200668812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704.17214530665103</v>
      </c>
      <c r="E50" s="11">
        <f t="shared" ref="E50:X50" si="18">+E35/E36</f>
        <v>723.77075392393272</v>
      </c>
      <c r="F50" s="11">
        <f t="shared" si="18"/>
        <v>657.13122355174357</v>
      </c>
      <c r="G50" s="11">
        <f t="shared" si="18"/>
        <v>656.74567371499825</v>
      </c>
      <c r="H50" s="11">
        <f t="shared" si="18"/>
        <v>681.19323320084106</v>
      </c>
      <c r="I50" s="11">
        <f t="shared" si="18"/>
        <v>669.75569139509628</v>
      </c>
      <c r="J50" s="11">
        <f t="shared" si="18"/>
        <v>722.18063902192102</v>
      </c>
      <c r="K50" s="11">
        <f t="shared" si="18"/>
        <v>720.64628950254416</v>
      </c>
      <c r="L50" s="11">
        <f t="shared" si="18"/>
        <v>713.84459075619395</v>
      </c>
      <c r="M50" s="11">
        <f t="shared" si="18"/>
        <v>680.20615920826503</v>
      </c>
      <c r="N50" s="11">
        <f t="shared" si="18"/>
        <v>619.43707970393291</v>
      </c>
      <c r="O50" s="11">
        <f t="shared" si="18"/>
        <v>615.01608288685838</v>
      </c>
      <c r="P50" s="11">
        <f t="shared" si="18"/>
        <v>576.98548920499661</v>
      </c>
      <c r="Q50" s="11">
        <f t="shared" si="18"/>
        <v>533.71345587132555</v>
      </c>
      <c r="R50" s="11">
        <f t="shared" si="18"/>
        <v>514.88771350027275</v>
      </c>
      <c r="S50" s="11">
        <f t="shared" si="18"/>
        <v>495.0360881657532</v>
      </c>
      <c r="T50" s="11">
        <f t="shared" si="18"/>
        <v>478.65872066647984</v>
      </c>
      <c r="U50" s="11">
        <f t="shared" si="18"/>
        <v>464.81474939061178</v>
      </c>
      <c r="V50" s="11">
        <f t="shared" si="18"/>
        <v>443.83190101899999</v>
      </c>
      <c r="W50" s="11">
        <f t="shared" si="18"/>
        <v>475.22717051156798</v>
      </c>
      <c r="X50" s="11">
        <f t="shared" si="18"/>
        <v>514.01066906133065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-2.0224255431329441</v>
      </c>
      <c r="F53" s="32">
        <f>IFERROR(((F39/$D39)-1)*100,0)</f>
        <v>-3.7946128093829801</v>
      </c>
      <c r="G53" s="32">
        <f>IFERROR(((G39/$D39)-1)*100,0)</f>
        <v>-5.3269313370427174</v>
      </c>
      <c r="H53" s="32">
        <f t="shared" ref="H53:X53" si="19">IFERROR(((H39/$D39)-1)*100,0)</f>
        <v>-6.6675033711771858</v>
      </c>
      <c r="I53" s="32">
        <f t="shared" si="19"/>
        <v>-9.4261300353200568</v>
      </c>
      <c r="J53" s="32">
        <f t="shared" si="19"/>
        <v>-11.045888758611788</v>
      </c>
      <c r="K53" s="32">
        <f t="shared" si="19"/>
        <v>-12.521886865592213</v>
      </c>
      <c r="L53" s="32">
        <f t="shared" si="19"/>
        <v>-13.995226235214076</v>
      </c>
      <c r="M53" s="32">
        <f t="shared" si="19"/>
        <v>-15.367473135317733</v>
      </c>
      <c r="N53" s="32">
        <f t="shared" si="19"/>
        <v>-15.948476169777791</v>
      </c>
      <c r="O53" s="32">
        <f t="shared" si="19"/>
        <v>-16.03976485668187</v>
      </c>
      <c r="P53" s="32">
        <f t="shared" si="19"/>
        <v>-15.996550118128617</v>
      </c>
      <c r="Q53" s="32">
        <f t="shared" si="19"/>
        <v>-15.895701611078639</v>
      </c>
      <c r="R53" s="32">
        <f t="shared" si="19"/>
        <v>-15.854162303507946</v>
      </c>
      <c r="S53" s="32">
        <f t="shared" si="19"/>
        <v>-15.992128417917172</v>
      </c>
      <c r="T53" s="32">
        <f t="shared" si="19"/>
        <v>-18.016074570107254</v>
      </c>
      <c r="U53" s="32">
        <f t="shared" si="19"/>
        <v>-18.362490271964237</v>
      </c>
      <c r="V53" s="32">
        <f t="shared" si="19"/>
        <v>-18.77609757777925</v>
      </c>
      <c r="W53" s="32">
        <f t="shared" si="19"/>
        <v>-19.388130819953343</v>
      </c>
      <c r="X53" s="32">
        <f t="shared" si="19"/>
        <v>-20.260554230379803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1.3193060242070898</v>
      </c>
      <c r="F54" s="32">
        <f t="shared" ref="F54:I54" si="21">IFERROR(((F40/$D40)-1)*100,0)</f>
        <v>1.9719083015326655</v>
      </c>
      <c r="G54" s="32">
        <f t="shared" si="21"/>
        <v>3.1282132780133143</v>
      </c>
      <c r="H54" s="32">
        <f t="shared" si="21"/>
        <v>4.476889555684016</v>
      </c>
      <c r="I54" s="32">
        <f t="shared" si="21"/>
        <v>5.9300530447859545</v>
      </c>
      <c r="J54" s="32">
        <f t="shared" ref="J54:X54" si="22">IFERROR(((J40/$D40)-1)*100,0)</f>
        <v>5.0869416913785326</v>
      </c>
      <c r="K54" s="32">
        <f t="shared" si="22"/>
        <v>4.1843615310580562</v>
      </c>
      <c r="L54" s="32">
        <f t="shared" si="22"/>
        <v>4.9388075105936124</v>
      </c>
      <c r="M54" s="32">
        <f t="shared" si="22"/>
        <v>5.054125319323477</v>
      </c>
      <c r="N54" s="32">
        <f t="shared" si="22"/>
        <v>8.7576145873797593</v>
      </c>
      <c r="O54" s="32">
        <f t="shared" si="22"/>
        <v>12.82993591091952</v>
      </c>
      <c r="P54" s="32">
        <f t="shared" si="22"/>
        <v>18.722229204293207</v>
      </c>
      <c r="Q54" s="32">
        <f t="shared" si="22"/>
        <v>23.579622112211339</v>
      </c>
      <c r="R54" s="32">
        <f t="shared" si="22"/>
        <v>23.213256431072793</v>
      </c>
      <c r="S54" s="32">
        <f t="shared" si="22"/>
        <v>21.675505991712374</v>
      </c>
      <c r="T54" s="32">
        <f t="shared" si="22"/>
        <v>20.145988127937109</v>
      </c>
      <c r="U54" s="32">
        <f t="shared" si="22"/>
        <v>18.653905033202989</v>
      </c>
      <c r="V54" s="32">
        <f t="shared" si="22"/>
        <v>16.957867391113666</v>
      </c>
      <c r="W54" s="32">
        <f t="shared" si="22"/>
        <v>14.702055426841</v>
      </c>
      <c r="X54" s="39">
        <f t="shared" si="22"/>
        <v>12.335718430188901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1.5550874510351198</v>
      </c>
      <c r="F55" s="32">
        <f t="shared" ref="F55:I55" si="23">IFERROR(((F41/$D41)-1)*100,0)</f>
        <v>3.1633574715257629</v>
      </c>
      <c r="G55" s="32">
        <f t="shared" si="23"/>
        <v>4.8481225439227282</v>
      </c>
      <c r="H55" s="32">
        <f t="shared" si="23"/>
        <v>6.6249091161566964</v>
      </c>
      <c r="I55" s="32">
        <f t="shared" si="23"/>
        <v>3.7759412872611309</v>
      </c>
      <c r="J55" s="32">
        <f t="shared" ref="J55:X55" si="24">IFERROR(((J41/$D41)-1)*100,0)</f>
        <v>4.1715912631185237</v>
      </c>
      <c r="K55" s="32">
        <f t="shared" si="24"/>
        <v>4.6730238354857345</v>
      </c>
      <c r="L55" s="32">
        <f t="shared" si="24"/>
        <v>4.6866465721177919</v>
      </c>
      <c r="M55" s="32">
        <f t="shared" si="24"/>
        <v>4.5673877273167962</v>
      </c>
      <c r="N55" s="32">
        <f t="shared" si="24"/>
        <v>6.0496573089588779</v>
      </c>
      <c r="O55" s="32">
        <f t="shared" si="24"/>
        <v>8.4978924510409328</v>
      </c>
      <c r="P55" s="32">
        <f t="shared" si="24"/>
        <v>10.851118537142245</v>
      </c>
      <c r="Q55" s="32">
        <f t="shared" si="24"/>
        <v>13.135969926246638</v>
      </c>
      <c r="R55" s="32">
        <f t="shared" si="24"/>
        <v>15.371575591363595</v>
      </c>
      <c r="S55" s="32">
        <f t="shared" si="24"/>
        <v>17.034368491799356</v>
      </c>
      <c r="T55" s="32">
        <f t="shared" si="24"/>
        <v>12.921438519406614</v>
      </c>
      <c r="U55" s="32">
        <f t="shared" si="24"/>
        <v>13.764200435712448</v>
      </c>
      <c r="V55" s="32">
        <f t="shared" si="24"/>
        <v>14.597249743043484</v>
      </c>
      <c r="W55" s="32">
        <f t="shared" si="24"/>
        <v>15.382614811007024</v>
      </c>
      <c r="X55" s="32">
        <f t="shared" si="24"/>
        <v>16.084034290010884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-3.9919202779132412</v>
      </c>
      <c r="F56" s="32">
        <f t="shared" ref="F56:I56" si="25">IFERROR(((F42/$D42)-1)*100,0)</f>
        <v>-7.6004245956797112</v>
      </c>
      <c r="G56" s="32">
        <f t="shared" si="25"/>
        <v>-10.893151699129277</v>
      </c>
      <c r="H56" s="32">
        <f t="shared" si="25"/>
        <v>-13.942391502322749</v>
      </c>
      <c r="I56" s="32">
        <f t="shared" si="25"/>
        <v>-16.796044792585164</v>
      </c>
      <c r="J56" s="32">
        <f t="shared" ref="J56:X56" si="26">IFERROR(((J42/$D42)-1)*100,0)</f>
        <v>-19.488062779480941</v>
      </c>
      <c r="K56" s="32">
        <f t="shared" si="26"/>
        <v>-22.009759918951342</v>
      </c>
      <c r="L56" s="32">
        <f t="shared" si="26"/>
        <v>-24.329967095595951</v>
      </c>
      <c r="M56" s="32">
        <f t="shared" si="26"/>
        <v>-26.402696493853306</v>
      </c>
      <c r="N56" s="32">
        <f t="shared" si="26"/>
        <v>-28.199000516044372</v>
      </c>
      <c r="O56" s="32">
        <f t="shared" si="26"/>
        <v>-29.748713307355978</v>
      </c>
      <c r="P56" s="32">
        <f t="shared" si="26"/>
        <v>-31.10158762997419</v>
      </c>
      <c r="Q56" s="32">
        <f t="shared" si="26"/>
        <v>-32.294610645521118</v>
      </c>
      <c r="R56" s="32">
        <f t="shared" si="26"/>
        <v>-33.378148210442816</v>
      </c>
      <c r="S56" s="32">
        <f t="shared" si="26"/>
        <v>-34.403624845435886</v>
      </c>
      <c r="T56" s="32">
        <f t="shared" si="26"/>
        <v>-35.359952231635951</v>
      </c>
      <c r="U56" s="32">
        <f t="shared" si="26"/>
        <v>-36.285002136861955</v>
      </c>
      <c r="V56" s="32">
        <f t="shared" si="26"/>
        <v>-37.302469610316855</v>
      </c>
      <c r="W56" s="32">
        <f t="shared" si="26"/>
        <v>-38.584429126946148</v>
      </c>
      <c r="X56" s="32">
        <f t="shared" si="26"/>
        <v>-40.223411428216373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-4.0329744840838515</v>
      </c>
      <c r="F57" s="32">
        <f t="shared" ref="F57:I57" si="27">IFERROR(((F43/$D43)-1)*100,0)</f>
        <v>-7.6815496065121058</v>
      </c>
      <c r="G57" s="32">
        <f t="shared" si="27"/>
        <v>-11.016261966981133</v>
      </c>
      <c r="H57" s="32">
        <f t="shared" si="27"/>
        <v>-14.110960207558431</v>
      </c>
      <c r="I57" s="32">
        <f t="shared" si="27"/>
        <v>-17.011913297357172</v>
      </c>
      <c r="J57" s="32">
        <f t="shared" ref="J57:X57" si="28">IFERROR(((J43/$D43)-1)*100,0)</f>
        <v>-19.752664434782353</v>
      </c>
      <c r="K57" s="32">
        <f t="shared" si="28"/>
        <v>-22.326820312046092</v>
      </c>
      <c r="L57" s="32">
        <f t="shared" si="28"/>
        <v>-24.696475815229</v>
      </c>
      <c r="M57" s="32">
        <f t="shared" si="28"/>
        <v>-26.812645208847719</v>
      </c>
      <c r="N57" s="32">
        <f t="shared" si="28"/>
        <v>-28.657254691340984</v>
      </c>
      <c r="O57" s="32">
        <f t="shared" si="28"/>
        <v>-30.257422042378536</v>
      </c>
      <c r="P57" s="32">
        <f t="shared" si="28"/>
        <v>-31.66388177310435</v>
      </c>
      <c r="Q57" s="32">
        <f t="shared" si="28"/>
        <v>-32.916516258661147</v>
      </c>
      <c r="R57" s="32">
        <f t="shared" si="28"/>
        <v>-34.062337554458274</v>
      </c>
      <c r="S57" s="32">
        <f t="shared" si="28"/>
        <v>-35.148480078439206</v>
      </c>
      <c r="T57" s="32">
        <f t="shared" si="28"/>
        <v>-36.168718077751969</v>
      </c>
      <c r="U57" s="32">
        <f t="shared" si="28"/>
        <v>-37.158529631433154</v>
      </c>
      <c r="V57" s="32">
        <f t="shared" si="28"/>
        <v>-38.248967620547724</v>
      </c>
      <c r="W57" s="32">
        <f t="shared" si="28"/>
        <v>-39.598207045189618</v>
      </c>
      <c r="X57" s="32">
        <f t="shared" si="28"/>
        <v>-41.29499028188944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-3.5426961448322247</v>
      </c>
      <c r="F58" s="32">
        <f t="shared" ref="F58:I58" si="29">IFERROR(((F44/$D44)-1)*100,0)</f>
        <v>-6.712736924630347</v>
      </c>
      <c r="G58" s="32">
        <f t="shared" si="29"/>
        <v>-9.546052132295646</v>
      </c>
      <c r="H58" s="32">
        <f t="shared" si="29"/>
        <v>-12.097875737984133</v>
      </c>
      <c r="I58" s="32">
        <f t="shared" si="29"/>
        <v>-14.433964241990516</v>
      </c>
      <c r="J58" s="32">
        <f t="shared" ref="J58:X58" si="30">IFERROR(((J44/$D44)-1)*100,0)</f>
        <v>-16.59273340152123</v>
      </c>
      <c r="K58" s="32">
        <f t="shared" si="30"/>
        <v>-18.540415520221167</v>
      </c>
      <c r="L58" s="32">
        <f t="shared" si="30"/>
        <v>-20.319548256669194</v>
      </c>
      <c r="M58" s="32">
        <f t="shared" si="30"/>
        <v>-21.916947692969689</v>
      </c>
      <c r="N58" s="32">
        <f t="shared" si="30"/>
        <v>-23.18468276811624</v>
      </c>
      <c r="O58" s="32">
        <f t="shared" si="30"/>
        <v>-24.182310694878783</v>
      </c>
      <c r="P58" s="32">
        <f t="shared" si="30"/>
        <v>-24.948841722905168</v>
      </c>
      <c r="Q58" s="32">
        <f t="shared" si="30"/>
        <v>-25.489582952133183</v>
      </c>
      <c r="R58" s="32">
        <f t="shared" si="30"/>
        <v>-25.891598265929417</v>
      </c>
      <c r="S58" s="32">
        <f t="shared" si="30"/>
        <v>-26.253255430758749</v>
      </c>
      <c r="T58" s="32">
        <f t="shared" si="30"/>
        <v>-26.510258863381118</v>
      </c>
      <c r="U58" s="32">
        <f t="shared" si="30"/>
        <v>-26.726672599555979</v>
      </c>
      <c r="V58" s="32">
        <f t="shared" si="30"/>
        <v>-26.945680677608919</v>
      </c>
      <c r="W58" s="32">
        <f t="shared" si="30"/>
        <v>-27.491448676489007</v>
      </c>
      <c r="X58" s="32">
        <f t="shared" si="30"/>
        <v>-28.497960458131246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-4.0329744840838515</v>
      </c>
      <c r="F60" s="32">
        <f t="shared" ref="F60:I60" si="33">IFERROR(((F46/$D46)-1)*100,0)</f>
        <v>-7.6815496065121058</v>
      </c>
      <c r="G60" s="32">
        <f t="shared" si="33"/>
        <v>-11.016261966981133</v>
      </c>
      <c r="H60" s="32">
        <f t="shared" si="33"/>
        <v>-14.110960207558431</v>
      </c>
      <c r="I60" s="32">
        <f t="shared" si="33"/>
        <v>-17.011913297357172</v>
      </c>
      <c r="J60" s="32">
        <f t="shared" ref="J60:X60" si="34">IFERROR(((J46/$D46)-1)*100,0)</f>
        <v>-19.752664434782353</v>
      </c>
      <c r="K60" s="32">
        <f t="shared" si="34"/>
        <v>-22.326820312046092</v>
      </c>
      <c r="L60" s="32">
        <f t="shared" si="34"/>
        <v>-24.696475815229</v>
      </c>
      <c r="M60" s="32">
        <f t="shared" si="34"/>
        <v>-26.812645208847719</v>
      </c>
      <c r="N60" s="32">
        <f t="shared" si="34"/>
        <v>-28.657254691340984</v>
      </c>
      <c r="O60" s="32">
        <f t="shared" si="34"/>
        <v>-30.257422042378536</v>
      </c>
      <c r="P60" s="32">
        <f t="shared" si="34"/>
        <v>-31.66388177310435</v>
      </c>
      <c r="Q60" s="32">
        <f t="shared" si="34"/>
        <v>-32.916516258661147</v>
      </c>
      <c r="R60" s="32">
        <f t="shared" si="34"/>
        <v>-34.062337554458274</v>
      </c>
      <c r="S60" s="32">
        <f t="shared" si="34"/>
        <v>-35.148480078439206</v>
      </c>
      <c r="T60" s="32">
        <f t="shared" si="34"/>
        <v>-36.168718077751969</v>
      </c>
      <c r="U60" s="32">
        <f t="shared" si="34"/>
        <v>-37.158529631433154</v>
      </c>
      <c r="V60" s="32">
        <f t="shared" si="34"/>
        <v>-38.248967620547724</v>
      </c>
      <c r="W60" s="32">
        <f t="shared" si="34"/>
        <v>-39.598207045189618</v>
      </c>
      <c r="X60" s="32">
        <f t="shared" si="34"/>
        <v>-41.29499028188944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-3.5426961448322247</v>
      </c>
      <c r="F61" s="32">
        <f t="shared" ref="F61:I61" si="36">IFERROR(((F47/$D47)-1)*100,0)</f>
        <v>-6.712736924630347</v>
      </c>
      <c r="G61" s="32">
        <f t="shared" si="36"/>
        <v>-9.546052132295646</v>
      </c>
      <c r="H61" s="32">
        <f t="shared" si="36"/>
        <v>-12.097875737984133</v>
      </c>
      <c r="I61" s="32">
        <f t="shared" si="36"/>
        <v>-14.433964241990516</v>
      </c>
      <c r="J61" s="32">
        <f t="shared" ref="J61:X61" si="37">IFERROR(((J47/$D47)-1)*100,0)</f>
        <v>-16.59273340152123</v>
      </c>
      <c r="K61" s="32">
        <f t="shared" si="37"/>
        <v>-18.540415520221167</v>
      </c>
      <c r="L61" s="32">
        <f t="shared" si="37"/>
        <v>-20.319548256669194</v>
      </c>
      <c r="M61" s="32">
        <f t="shared" si="37"/>
        <v>-21.916947692969689</v>
      </c>
      <c r="N61" s="32">
        <f t="shared" si="37"/>
        <v>-23.18468276811624</v>
      </c>
      <c r="O61" s="32">
        <f t="shared" si="37"/>
        <v>-24.182310694878783</v>
      </c>
      <c r="P61" s="32">
        <f t="shared" si="37"/>
        <v>-24.948841722905168</v>
      </c>
      <c r="Q61" s="32">
        <f t="shared" si="37"/>
        <v>-25.489582952133183</v>
      </c>
      <c r="R61" s="32">
        <f t="shared" si="37"/>
        <v>-25.891598265929417</v>
      </c>
      <c r="S61" s="32">
        <f t="shared" si="37"/>
        <v>-26.253255430758749</v>
      </c>
      <c r="T61" s="32">
        <f t="shared" si="37"/>
        <v>-26.510258863381118</v>
      </c>
      <c r="U61" s="32">
        <f t="shared" si="37"/>
        <v>-26.726672599555979</v>
      </c>
      <c r="V61" s="32">
        <f t="shared" si="37"/>
        <v>-26.945680677608919</v>
      </c>
      <c r="W61" s="32">
        <f t="shared" si="37"/>
        <v>-27.491448676489007</v>
      </c>
      <c r="X61" s="32">
        <f t="shared" si="37"/>
        <v>-28.497960458131246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2.7832127055731348</v>
      </c>
      <c r="F64" s="32">
        <f t="shared" ref="F64:I64" si="41">IFERROR(((F50/$D50)-1)*100,0)</f>
        <v>-6.6803156115216922</v>
      </c>
      <c r="G64" s="32">
        <f t="shared" si="41"/>
        <v>-6.7350678250699065</v>
      </c>
      <c r="H64" s="32">
        <f t="shared" si="41"/>
        <v>-3.2632520696772471</v>
      </c>
      <c r="I64" s="32">
        <f t="shared" si="41"/>
        <v>-4.8875057244087916</v>
      </c>
      <c r="J64" s="32">
        <f t="shared" ref="J64:X64" si="42">IFERROR(((J50/$D50)-1)*100,0)</f>
        <v>2.557399328459331</v>
      </c>
      <c r="K64" s="32">
        <f t="shared" si="42"/>
        <v>2.3395052340104971</v>
      </c>
      <c r="L64" s="32">
        <f t="shared" si="42"/>
        <v>1.3735910336712953</v>
      </c>
      <c r="M64" s="32">
        <f t="shared" si="42"/>
        <v>-3.4034271673653582</v>
      </c>
      <c r="N64" s="32">
        <f t="shared" si="42"/>
        <v>-12.033288474626891</v>
      </c>
      <c r="O64" s="32">
        <f t="shared" si="42"/>
        <v>-12.661117457431835</v>
      </c>
      <c r="P64" s="32">
        <f t="shared" si="42"/>
        <v>-18.061869806887564</v>
      </c>
      <c r="Q64" s="32">
        <f t="shared" si="42"/>
        <v>-24.20696282456537</v>
      </c>
      <c r="R64" s="32">
        <f t="shared" si="42"/>
        <v>-26.88042023075894</v>
      </c>
      <c r="S64" s="32">
        <f t="shared" si="42"/>
        <v>-29.699564024905278</v>
      </c>
      <c r="T64" s="32">
        <f t="shared" si="42"/>
        <v>-32.025325929636885</v>
      </c>
      <c r="U64" s="32">
        <f t="shared" si="42"/>
        <v>-33.991318388744915</v>
      </c>
      <c r="V64" s="32">
        <f t="shared" si="42"/>
        <v>-36.971107991537892</v>
      </c>
      <c r="W64" s="32">
        <f t="shared" si="42"/>
        <v>-32.512642870215025</v>
      </c>
      <c r="X64" s="32">
        <f t="shared" si="42"/>
        <v>-27.004969951276525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2.7828125149461198</v>
      </c>
      <c r="D67" s="30">
        <f>(D8/D7)*100</f>
        <v>2.1700571002440716</v>
      </c>
      <c r="E67" s="30">
        <f t="shared" ref="E67:X67" si="43">(E8/E7)*100</f>
        <v>2.2440714688893015</v>
      </c>
      <c r="F67" s="30">
        <f t="shared" si="43"/>
        <v>2.3001296507100433</v>
      </c>
      <c r="G67" s="30">
        <f t="shared" si="43"/>
        <v>2.3638624438821179</v>
      </c>
      <c r="H67" s="30">
        <f t="shared" si="43"/>
        <v>2.4291733767005241</v>
      </c>
      <c r="I67" s="30">
        <f t="shared" si="43"/>
        <v>2.5379755091475094</v>
      </c>
      <c r="J67" s="30">
        <f t="shared" si="43"/>
        <v>2.5636214085876565</v>
      </c>
      <c r="K67" s="30">
        <f t="shared" si="43"/>
        <v>2.5844866261289008</v>
      </c>
      <c r="L67" s="30">
        <f t="shared" si="43"/>
        <v>2.6477972600952215</v>
      </c>
      <c r="M67" s="30">
        <f t="shared" si="43"/>
        <v>2.6936859739947487</v>
      </c>
      <c r="N67" s="30">
        <f t="shared" si="43"/>
        <v>2.8079233187690291</v>
      </c>
      <c r="O67" s="30">
        <f t="shared" si="43"/>
        <v>2.9162305599266811</v>
      </c>
      <c r="P67" s="30">
        <f t="shared" si="43"/>
        <v>3.0669456647777511</v>
      </c>
      <c r="Q67" s="30">
        <f t="shared" si="43"/>
        <v>3.1885984610438034</v>
      </c>
      <c r="R67" s="30">
        <f t="shared" si="43"/>
        <v>3.1775760902976882</v>
      </c>
      <c r="S67" s="30">
        <f t="shared" si="43"/>
        <v>3.1430720803956245</v>
      </c>
      <c r="T67" s="30">
        <f t="shared" si="43"/>
        <v>3.180180178440267</v>
      </c>
      <c r="U67" s="30">
        <f t="shared" si="43"/>
        <v>3.1540127809724554</v>
      </c>
      <c r="V67" s="30">
        <f t="shared" si="43"/>
        <v>3.124760606085534</v>
      </c>
      <c r="W67" s="30">
        <f t="shared" si="43"/>
        <v>3.0877588167030923</v>
      </c>
      <c r="X67" s="30">
        <f t="shared" si="43"/>
        <v>3.0571434380764866</v>
      </c>
    </row>
    <row r="68" spans="1:24" ht="15.75">
      <c r="B68" s="20" t="s">
        <v>38</v>
      </c>
      <c r="C68" s="31">
        <f t="shared" ref="C68:C69" si="44">AVERAGE(D68:X68)</f>
        <v>41.986455014160391</v>
      </c>
      <c r="D68" s="30">
        <f>(D9/D7)*100</f>
        <v>33.427717823869941</v>
      </c>
      <c r="E68" s="30">
        <f t="shared" ref="E68:X68" si="45">(E9/E7)*100</f>
        <v>34.648283810966554</v>
      </c>
      <c r="F68" s="30">
        <f t="shared" si="45"/>
        <v>35.84534820787588</v>
      </c>
      <c r="G68" s="30">
        <f t="shared" si="45"/>
        <v>37.020385039363582</v>
      </c>
      <c r="H68" s="30">
        <f t="shared" si="45"/>
        <v>38.188492793730369</v>
      </c>
      <c r="I68" s="30">
        <f t="shared" si="45"/>
        <v>38.300150844938194</v>
      </c>
      <c r="J68" s="30">
        <f t="shared" si="45"/>
        <v>39.146235170149708</v>
      </c>
      <c r="K68" s="30">
        <f t="shared" si="45"/>
        <v>39.998351349528313</v>
      </c>
      <c r="L68" s="30">
        <f t="shared" si="45"/>
        <v>40.688853982809675</v>
      </c>
      <c r="M68" s="30">
        <f t="shared" si="45"/>
        <v>41.301486083675258</v>
      </c>
      <c r="N68" s="30">
        <f t="shared" si="45"/>
        <v>42.176487210423623</v>
      </c>
      <c r="O68" s="30">
        <f t="shared" si="45"/>
        <v>43.197079273861725</v>
      </c>
      <c r="P68" s="30">
        <f t="shared" si="45"/>
        <v>44.11128252626235</v>
      </c>
      <c r="Q68" s="30">
        <f t="shared" si="45"/>
        <v>44.966515991084897</v>
      </c>
      <c r="R68" s="30">
        <f t="shared" si="45"/>
        <v>45.832433063105157</v>
      </c>
      <c r="S68" s="30">
        <f t="shared" si="45"/>
        <v>46.569348466543879</v>
      </c>
      <c r="T68" s="30">
        <f t="shared" si="45"/>
        <v>46.042025473884898</v>
      </c>
      <c r="U68" s="30">
        <f t="shared" si="45"/>
        <v>46.582479099276128</v>
      </c>
      <c r="V68" s="30">
        <f t="shared" si="45"/>
        <v>47.162527452682724</v>
      </c>
      <c r="W68" s="30">
        <f t="shared" si="45"/>
        <v>47.846272874135423</v>
      </c>
      <c r="X68" s="30">
        <f t="shared" si="45"/>
        <v>48.663798759199835</v>
      </c>
    </row>
    <row r="69" spans="1:24" ht="15.75">
      <c r="B69" s="20" t="s">
        <v>10</v>
      </c>
      <c r="C69" s="31">
        <f t="shared" si="44"/>
        <v>55.230732470893493</v>
      </c>
      <c r="D69" s="30">
        <f t="shared" ref="D69:X69" si="46">(D10/D7)*100</f>
        <v>64.402225075885994</v>
      </c>
      <c r="E69" s="30">
        <f t="shared" si="46"/>
        <v>63.107644720144151</v>
      </c>
      <c r="F69" s="30">
        <f t="shared" si="46"/>
        <v>61.854522141414073</v>
      </c>
      <c r="G69" s="30">
        <f t="shared" si="46"/>
        <v>60.615752516754299</v>
      </c>
      <c r="H69" s="30">
        <f t="shared" si="46"/>
        <v>59.382333829569113</v>
      </c>
      <c r="I69" s="30">
        <f t="shared" si="46"/>
        <v>59.161873645914284</v>
      </c>
      <c r="J69" s="30">
        <f t="shared" si="46"/>
        <v>58.290143421262641</v>
      </c>
      <c r="K69" s="30">
        <f t="shared" si="46"/>
        <v>57.41716202434278</v>
      </c>
      <c r="L69" s="30">
        <f t="shared" si="46"/>
        <v>56.6633487570951</v>
      </c>
      <c r="M69" s="30">
        <f t="shared" si="46"/>
        <v>56.004827942330003</v>
      </c>
      <c r="N69" s="30">
        <f t="shared" si="46"/>
        <v>55.015589470807335</v>
      </c>
      <c r="O69" s="30">
        <f t="shared" si="46"/>
        <v>53.886690166211594</v>
      </c>
      <c r="P69" s="30">
        <f t="shared" si="46"/>
        <v>52.82177180895988</v>
      </c>
      <c r="Q69" s="30">
        <f t="shared" si="46"/>
        <v>51.8448855478713</v>
      </c>
      <c r="R69" s="30">
        <f t="shared" si="46"/>
        <v>50.989990846597145</v>
      </c>
      <c r="S69" s="30">
        <f t="shared" si="46"/>
        <v>50.287579453060502</v>
      </c>
      <c r="T69" s="30">
        <f t="shared" si="46"/>
        <v>50.777794347674842</v>
      </c>
      <c r="U69" s="30">
        <f t="shared" si="46"/>
        <v>50.263508119751421</v>
      </c>
      <c r="V69" s="30">
        <f t="shared" si="46"/>
        <v>49.712711941231738</v>
      </c>
      <c r="W69" s="30">
        <f t="shared" si="46"/>
        <v>49.065968309161491</v>
      </c>
      <c r="X69" s="30">
        <f t="shared" si="46"/>
        <v>48.279057802723671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90.957246410971251</v>
      </c>
      <c r="D73" s="30">
        <f>(D16/D$10)*100</f>
        <v>91.626347141243315</v>
      </c>
      <c r="E73" s="30">
        <f t="shared" ref="E73:X73" si="48">(E16/E$10)*100</f>
        <v>91.58716661646784</v>
      </c>
      <c r="F73" s="30">
        <f t="shared" si="48"/>
        <v>91.545901009625936</v>
      </c>
      <c r="G73" s="30">
        <f>(G16/G$10)*100</f>
        <v>91.499755926831156</v>
      </c>
      <c r="H73" s="30">
        <f t="shared" si="48"/>
        <v>91.446870451468783</v>
      </c>
      <c r="I73" s="30">
        <f t="shared" si="48"/>
        <v>91.388627161396272</v>
      </c>
      <c r="J73" s="30">
        <f t="shared" si="48"/>
        <v>91.325218091815657</v>
      </c>
      <c r="K73" s="30">
        <f t="shared" si="48"/>
        <v>91.253850715892554</v>
      </c>
      <c r="L73" s="30">
        <f t="shared" si="48"/>
        <v>91.182553820605861</v>
      </c>
      <c r="M73" s="30">
        <f t="shared" si="48"/>
        <v>91.115973778623498</v>
      </c>
      <c r="N73" s="30">
        <f t="shared" si="48"/>
        <v>91.041562020612304</v>
      </c>
      <c r="O73" s="30">
        <f t="shared" si="48"/>
        <v>90.962855761321876</v>
      </c>
      <c r="P73" s="30">
        <f t="shared" si="48"/>
        <v>90.878565638278729</v>
      </c>
      <c r="Q73" s="30">
        <f t="shared" si="48"/>
        <v>90.784716362040257</v>
      </c>
      <c r="R73" s="30">
        <f t="shared" si="48"/>
        <v>90.685368038123784</v>
      </c>
      <c r="S73" s="30">
        <f t="shared" si="48"/>
        <v>90.585918245769733</v>
      </c>
      <c r="T73" s="30">
        <f t="shared" si="48"/>
        <v>90.479933072402304</v>
      </c>
      <c r="U73" s="30">
        <f t="shared" si="48"/>
        <v>90.370157293651616</v>
      </c>
      <c r="V73" s="30">
        <f t="shared" si="48"/>
        <v>90.243132288682233</v>
      </c>
      <c r="W73" s="30">
        <f t="shared" si="48"/>
        <v>90.11388432211389</v>
      </c>
      <c r="X73" s="30">
        <f t="shared" si="48"/>
        <v>89.983816873428552</v>
      </c>
    </row>
    <row r="74" spans="1:24" ht="15.75">
      <c r="A74" s="36"/>
      <c r="B74" s="10" t="s">
        <v>12</v>
      </c>
      <c r="C74" s="31">
        <f>AVERAGE(D74:X74)</f>
        <v>9.0427535890287558</v>
      </c>
      <c r="D74" s="30">
        <f>(D19/D$10)*100</f>
        <v>8.3736528587566852</v>
      </c>
      <c r="E74" s="30">
        <f t="shared" ref="E74:X74" si="49">(E19/E$10)*100</f>
        <v>8.4128333835321527</v>
      </c>
      <c r="F74" s="30">
        <f t="shared" si="49"/>
        <v>8.4540989903740602</v>
      </c>
      <c r="G74" s="30">
        <f t="shared" si="49"/>
        <v>8.5002440731688313</v>
      </c>
      <c r="H74" s="30">
        <f t="shared" si="49"/>
        <v>8.5531295485312153</v>
      </c>
      <c r="I74" s="30">
        <f t="shared" si="49"/>
        <v>8.6113728386037227</v>
      </c>
      <c r="J74" s="30">
        <f t="shared" si="49"/>
        <v>8.6747819081843485</v>
      </c>
      <c r="K74" s="30">
        <f t="shared" si="49"/>
        <v>8.7461492841074477</v>
      </c>
      <c r="L74" s="30">
        <f t="shared" si="49"/>
        <v>8.8174461793941354</v>
      </c>
      <c r="M74" s="30">
        <f t="shared" si="49"/>
        <v>8.8840262213765033</v>
      </c>
      <c r="N74" s="30">
        <f t="shared" si="49"/>
        <v>8.9584379793877034</v>
      </c>
      <c r="O74" s="30">
        <f t="shared" si="49"/>
        <v>9.0371442386781418</v>
      </c>
      <c r="P74" s="30">
        <f t="shared" si="49"/>
        <v>9.1214343617212741</v>
      </c>
      <c r="Q74" s="30">
        <f t="shared" si="49"/>
        <v>9.2152836379597378</v>
      </c>
      <c r="R74" s="30">
        <f t="shared" si="49"/>
        <v>9.3146319618762075</v>
      </c>
      <c r="S74" s="30">
        <f t="shared" si="49"/>
        <v>9.4140817542302724</v>
      </c>
      <c r="T74" s="30">
        <f t="shared" si="49"/>
        <v>9.5200669275976892</v>
      </c>
      <c r="U74" s="30">
        <f t="shared" si="49"/>
        <v>9.6298427063483807</v>
      </c>
      <c r="V74" s="30">
        <f t="shared" si="49"/>
        <v>9.7568677113177635</v>
      </c>
      <c r="W74" s="30">
        <f t="shared" si="49"/>
        <v>9.886115677886119</v>
      </c>
      <c r="X74" s="30">
        <f t="shared" si="49"/>
        <v>10.016183126571448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222130900.688999</v>
      </c>
      <c r="E147">
        <v>273378780.93946862</v>
      </c>
      <c r="F147">
        <v>250166839.58422491</v>
      </c>
      <c r="G147">
        <v>267816995.5423325</v>
      </c>
      <c r="H147">
        <v>277067720.22523803</v>
      </c>
      <c r="I147">
        <v>284445598.95846599</v>
      </c>
      <c r="J147">
        <v>199827006.00180131</v>
      </c>
      <c r="K147">
        <v>194038208.85680899</v>
      </c>
      <c r="L147">
        <v>253572014.34686339</v>
      </c>
      <c r="M147">
        <v>221279606.957917</v>
      </c>
      <c r="N147">
        <v>356247893.79431272</v>
      </c>
      <c r="O147">
        <v>367151955.87003613</v>
      </c>
      <c r="P147">
        <v>438731857.1272164</v>
      </c>
      <c r="Q147">
        <v>396440783.43486178</v>
      </c>
      <c r="R147">
        <v>181917437.05782011</v>
      </c>
      <c r="S147">
        <v>128317897</v>
      </c>
      <c r="T147">
        <v>120558014.5714456</v>
      </c>
      <c r="U147">
        <v>116491780.4672251</v>
      </c>
      <c r="V147">
        <v>112646963.6618038</v>
      </c>
      <c r="W147">
        <v>106601799.43357781</v>
      </c>
      <c r="X147">
        <v>125889958.49665201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Wealth_ZWE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2014-12-03T13:26:46Z</dcterms:modified>
</cp:coreProperties>
</file>