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LSO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D19" i="36"/>
  <c r="D23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D41"/>
  <c r="E13"/>
  <c r="F13"/>
  <c r="F45" s="1"/>
  <c r="G13"/>
  <c r="G45" s="1"/>
  <c r="H13"/>
  <c r="I13"/>
  <c r="I45" s="1"/>
  <c r="J13"/>
  <c r="K13"/>
  <c r="K45" s="1"/>
  <c r="L13"/>
  <c r="L45" s="1"/>
  <c r="M13"/>
  <c r="N13"/>
  <c r="N45" s="1"/>
  <c r="O13"/>
  <c r="O45" s="1"/>
  <c r="P13"/>
  <c r="Q13"/>
  <c r="Q45" s="1"/>
  <c r="R13"/>
  <c r="R45" s="1"/>
  <c r="S13"/>
  <c r="S45" s="1"/>
  <c r="T13"/>
  <c r="T45" s="1"/>
  <c r="U13"/>
  <c r="V13"/>
  <c r="V45" s="1"/>
  <c r="W13"/>
  <c r="W45" s="1"/>
  <c r="X13"/>
  <c r="X45" s="1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E23"/>
  <c r="E12" s="1"/>
  <c r="F23"/>
  <c r="G23"/>
  <c r="G12" s="1"/>
  <c r="H23"/>
  <c r="H12" s="1"/>
  <c r="I23"/>
  <c r="I12" s="1"/>
  <c r="J23"/>
  <c r="J12" s="1"/>
  <c r="K23"/>
  <c r="K12" s="1"/>
  <c r="L23"/>
  <c r="L12" s="1"/>
  <c r="M23"/>
  <c r="M12" s="1"/>
  <c r="N23"/>
  <c r="O23"/>
  <c r="O12" s="1"/>
  <c r="P23"/>
  <c r="P12" s="1"/>
  <c r="Q23"/>
  <c r="Q12" s="1"/>
  <c r="R23"/>
  <c r="R12" s="1"/>
  <c r="S23"/>
  <c r="S12" s="1"/>
  <c r="T23"/>
  <c r="T12" s="1"/>
  <c r="U23"/>
  <c r="U12" s="1"/>
  <c r="V23"/>
  <c r="W23"/>
  <c r="W12" s="1"/>
  <c r="X23"/>
  <c r="X12" s="1"/>
  <c r="D16"/>
  <c r="D13"/>
  <c r="D45" s="1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D54" s="1"/>
  <c r="E55" l="1"/>
  <c r="I55"/>
  <c r="M55"/>
  <c r="Q55"/>
  <c r="D12"/>
  <c r="D11"/>
  <c r="D10"/>
  <c r="D72" s="1"/>
  <c r="U55"/>
  <c r="M48"/>
  <c r="P54"/>
  <c r="X54"/>
  <c r="U10"/>
  <c r="U7" s="1"/>
  <c r="Q10"/>
  <c r="Q7" s="1"/>
  <c r="M10"/>
  <c r="M7" s="1"/>
  <c r="E10"/>
  <c r="E7" s="1"/>
  <c r="N10"/>
  <c r="N7" s="1"/>
  <c r="J11"/>
  <c r="E45"/>
  <c r="M45"/>
  <c r="U45"/>
  <c r="I48"/>
  <c r="W10"/>
  <c r="W7" s="1"/>
  <c r="S11"/>
  <c r="G11"/>
  <c r="H54"/>
  <c r="I10"/>
  <c r="I7" s="1"/>
  <c r="U48"/>
  <c r="E48"/>
  <c r="Q48"/>
  <c r="E54"/>
  <c r="I54"/>
  <c r="M54"/>
  <c r="Q54"/>
  <c r="U54"/>
  <c r="W55"/>
  <c r="X10"/>
  <c r="X7" s="1"/>
  <c r="T10"/>
  <c r="T7" s="1"/>
  <c r="P10"/>
  <c r="P7" s="1"/>
  <c r="L10"/>
  <c r="L7" s="1"/>
  <c r="H10"/>
  <c r="H7" s="1"/>
  <c r="V12"/>
  <c r="N12"/>
  <c r="F12"/>
  <c r="R11"/>
  <c r="N11"/>
  <c r="F11"/>
  <c r="V10"/>
  <c r="V7" s="1"/>
  <c r="R10"/>
  <c r="R7" s="1"/>
  <c r="J10"/>
  <c r="J7" s="1"/>
  <c r="F10"/>
  <c r="F7" s="1"/>
  <c r="W11"/>
  <c r="O11"/>
  <c r="K11"/>
  <c r="S10"/>
  <c r="S7" s="1"/>
  <c r="O10"/>
  <c r="O7" s="1"/>
  <c r="K10"/>
  <c r="K7" s="1"/>
  <c r="G10"/>
  <c r="G7" s="1"/>
  <c r="J45"/>
  <c r="T54"/>
  <c r="X55"/>
  <c r="U11"/>
  <c r="Q11"/>
  <c r="M11"/>
  <c r="I11"/>
  <c r="E11"/>
  <c r="L55"/>
  <c r="V11"/>
  <c r="L54"/>
  <c r="H55"/>
  <c r="X11"/>
  <c r="T11"/>
  <c r="P11"/>
  <c r="L11"/>
  <c r="H11"/>
  <c r="H45"/>
  <c r="P55"/>
  <c r="P45"/>
  <c r="D55"/>
  <c r="T55"/>
  <c r="H48"/>
  <c r="L48"/>
  <c r="T48"/>
  <c r="G48"/>
  <c r="K48"/>
  <c r="S48"/>
  <c r="G55"/>
  <c r="O55"/>
  <c r="S55"/>
  <c r="F48"/>
  <c r="J48"/>
  <c r="N48"/>
  <c r="R48"/>
  <c r="V48"/>
  <c r="G54"/>
  <c r="K54"/>
  <c r="O54"/>
  <c r="S54"/>
  <c r="W54"/>
  <c r="F55"/>
  <c r="J55"/>
  <c r="N55"/>
  <c r="R55"/>
  <c r="V55"/>
  <c r="D48"/>
  <c r="P48"/>
  <c r="X48"/>
  <c r="O48"/>
  <c r="W48"/>
  <c r="K55"/>
  <c r="F54"/>
  <c r="J54"/>
  <c r="N54"/>
  <c r="R54"/>
  <c r="V54"/>
  <c r="D74" l="1"/>
  <c r="D75"/>
  <c r="D73"/>
  <c r="D46"/>
  <c r="D60" s="1"/>
  <c r="R46"/>
  <c r="J46"/>
  <c r="T47"/>
  <c r="T44"/>
  <c r="L47"/>
  <c r="L44"/>
  <c r="D47"/>
  <c r="D61" s="1"/>
  <c r="D44"/>
  <c r="S46"/>
  <c r="K46"/>
  <c r="U44"/>
  <c r="U47"/>
  <c r="M44"/>
  <c r="M47"/>
  <c r="E44"/>
  <c r="E47"/>
  <c r="T46"/>
  <c r="E46"/>
  <c r="U46"/>
  <c r="Q46"/>
  <c r="M46"/>
  <c r="I46"/>
  <c r="W47"/>
  <c r="W44"/>
  <c r="S47"/>
  <c r="S44"/>
  <c r="O47"/>
  <c r="O44"/>
  <c r="K47"/>
  <c r="K44"/>
  <c r="G47"/>
  <c r="G44"/>
  <c r="X47"/>
  <c r="X44"/>
  <c r="V46"/>
  <c r="N46"/>
  <c r="F46"/>
  <c r="P47"/>
  <c r="P44"/>
  <c r="H47"/>
  <c r="H44"/>
  <c r="W46"/>
  <c r="O46"/>
  <c r="G46"/>
  <c r="Q47"/>
  <c r="Q44"/>
  <c r="I47"/>
  <c r="I44"/>
  <c r="X46"/>
  <c r="P46"/>
  <c r="L46"/>
  <c r="H46"/>
  <c r="V44"/>
  <c r="V47"/>
  <c r="R47"/>
  <c r="R44"/>
  <c r="N44"/>
  <c r="N47"/>
  <c r="J47"/>
  <c r="J44"/>
  <c r="F44"/>
  <c r="F47"/>
  <c r="D64"/>
  <c r="E64"/>
  <c r="N64"/>
  <c r="V64"/>
  <c r="T64"/>
  <c r="M64"/>
  <c r="R64"/>
  <c r="O64"/>
  <c r="F64"/>
  <c r="X64"/>
  <c r="Q64"/>
  <c r="K64"/>
  <c r="G64"/>
  <c r="H64"/>
  <c r="U64"/>
  <c r="P64"/>
  <c r="S64"/>
  <c r="L64"/>
  <c r="W64"/>
  <c r="I64"/>
  <c r="J64"/>
  <c r="D62"/>
  <c r="P42" l="1"/>
  <c r="P75"/>
  <c r="G75"/>
  <c r="G42"/>
  <c r="N42"/>
  <c r="N75"/>
  <c r="I42"/>
  <c r="I75"/>
  <c r="E42"/>
  <c r="E75"/>
  <c r="S75"/>
  <c r="S42"/>
  <c r="D42"/>
  <c r="D56" s="1"/>
  <c r="H42"/>
  <c r="H75"/>
  <c r="W75"/>
  <c r="W42"/>
  <c r="Q42"/>
  <c r="Q75"/>
  <c r="J75"/>
  <c r="J42"/>
  <c r="K75"/>
  <c r="K42"/>
  <c r="L42"/>
  <c r="L75"/>
  <c r="X42"/>
  <c r="X75"/>
  <c r="O75"/>
  <c r="O42"/>
  <c r="F75"/>
  <c r="F42"/>
  <c r="V75"/>
  <c r="V42"/>
  <c r="M42"/>
  <c r="M75"/>
  <c r="U42"/>
  <c r="U75"/>
  <c r="T42"/>
  <c r="T75"/>
  <c r="R75"/>
  <c r="R42"/>
  <c r="M60"/>
  <c r="P60"/>
  <c r="J61"/>
  <c r="Q61"/>
  <c r="X61"/>
  <c r="H61"/>
  <c r="P61"/>
  <c r="U60"/>
  <c r="X60"/>
  <c r="G61"/>
  <c r="O61"/>
  <c r="E61"/>
  <c r="S62"/>
  <c r="R61"/>
  <c r="W61"/>
  <c r="U61"/>
  <c r="H60"/>
  <c r="H58"/>
  <c r="T58"/>
  <c r="G58"/>
  <c r="E58"/>
  <c r="M58"/>
  <c r="N58"/>
  <c r="R58"/>
  <c r="J62"/>
  <c r="H62"/>
  <c r="S60"/>
  <c r="X62"/>
  <c r="K62"/>
  <c r="F60"/>
  <c r="N60"/>
  <c r="E62"/>
  <c r="M62"/>
  <c r="U62"/>
  <c r="T62"/>
  <c r="O60"/>
  <c r="K61"/>
  <c r="S61"/>
  <c r="I60"/>
  <c r="Q60"/>
  <c r="G62"/>
  <c r="F61"/>
  <c r="N61"/>
  <c r="V61"/>
  <c r="L60"/>
  <c r="T60"/>
  <c r="P58"/>
  <c r="Q58"/>
  <c r="F58"/>
  <c r="K58"/>
  <c r="X58"/>
  <c r="D58"/>
  <c r="W58"/>
  <c r="I58"/>
  <c r="L58"/>
  <c r="V58"/>
  <c r="U58"/>
  <c r="S58"/>
  <c r="J58"/>
  <c r="O58"/>
  <c r="R62"/>
  <c r="F62"/>
  <c r="N62"/>
  <c r="V62"/>
  <c r="E60"/>
  <c r="P62"/>
  <c r="M61"/>
  <c r="K60"/>
  <c r="O62"/>
  <c r="W62"/>
  <c r="L61"/>
  <c r="T61"/>
  <c r="J60"/>
  <c r="R60"/>
  <c r="I62"/>
  <c r="Q62"/>
  <c r="L62"/>
  <c r="I61"/>
  <c r="G60"/>
  <c r="W60"/>
  <c r="V60"/>
  <c r="L56" l="1"/>
  <c r="I56"/>
  <c r="F56"/>
  <c r="K56"/>
  <c r="E56"/>
  <c r="N56"/>
  <c r="P56"/>
  <c r="U56"/>
  <c r="R56"/>
  <c r="V56"/>
  <c r="O56"/>
  <c r="J56"/>
  <c r="W56"/>
  <c r="T56"/>
  <c r="M56"/>
  <c r="X56"/>
  <c r="Q56"/>
  <c r="H56"/>
  <c r="S56"/>
  <c r="G56"/>
  <c r="U74" l="1"/>
  <c r="U73"/>
  <c r="Q74"/>
  <c r="Q73"/>
  <c r="M74"/>
  <c r="M73"/>
  <c r="I74"/>
  <c r="I73"/>
  <c r="E73"/>
  <c r="E74"/>
  <c r="R72"/>
  <c r="N72"/>
  <c r="J72"/>
  <c r="U39"/>
  <c r="Q39"/>
  <c r="M68"/>
  <c r="M39"/>
  <c r="I39"/>
  <c r="E39"/>
  <c r="S72"/>
  <c r="O72"/>
  <c r="K72"/>
  <c r="U72"/>
  <c r="Q72"/>
  <c r="M72"/>
  <c r="I72"/>
  <c r="E72"/>
  <c r="G74"/>
  <c r="G73"/>
  <c r="K74"/>
  <c r="K73"/>
  <c r="O74"/>
  <c r="O73"/>
  <c r="S74"/>
  <c r="S73"/>
  <c r="W69"/>
  <c r="W74"/>
  <c r="W73"/>
  <c r="V74"/>
  <c r="V73"/>
  <c r="R74"/>
  <c r="R69"/>
  <c r="R73"/>
  <c r="N74"/>
  <c r="N73"/>
  <c r="J74"/>
  <c r="J73"/>
  <c r="F74"/>
  <c r="F73"/>
  <c r="V67"/>
  <c r="V39"/>
  <c r="R68"/>
  <c r="R39"/>
  <c r="N39"/>
  <c r="J67"/>
  <c r="J68"/>
  <c r="J39"/>
  <c r="F68"/>
  <c r="F39"/>
  <c r="T72"/>
  <c r="L72"/>
  <c r="H72"/>
  <c r="P72"/>
  <c r="W67"/>
  <c r="W39"/>
  <c r="S68"/>
  <c r="S39"/>
  <c r="O39"/>
  <c r="K68"/>
  <c r="K39"/>
  <c r="G39"/>
  <c r="X73"/>
  <c r="X74"/>
  <c r="T73"/>
  <c r="T74"/>
  <c r="P73"/>
  <c r="P74"/>
  <c r="L74"/>
  <c r="L73"/>
  <c r="H74"/>
  <c r="H73"/>
  <c r="X68"/>
  <c r="X67"/>
  <c r="X39"/>
  <c r="X72"/>
  <c r="T39"/>
  <c r="P39"/>
  <c r="L39"/>
  <c r="H39"/>
  <c r="G59"/>
  <c r="D59"/>
  <c r="W59"/>
  <c r="S59"/>
  <c r="U59"/>
  <c r="M59"/>
  <c r="R59"/>
  <c r="F72"/>
  <c r="K59"/>
  <c r="F43"/>
  <c r="M43"/>
  <c r="G72"/>
  <c r="S43"/>
  <c r="J59"/>
  <c r="P59"/>
  <c r="O59"/>
  <c r="V59"/>
  <c r="C75"/>
  <c r="J43"/>
  <c r="K43"/>
  <c r="W72"/>
  <c r="T59"/>
  <c r="P43"/>
  <c r="V72"/>
  <c r="V43"/>
  <c r="T43"/>
  <c r="I43"/>
  <c r="O43"/>
  <c r="G43"/>
  <c r="L59"/>
  <c r="H59"/>
  <c r="X59"/>
  <c r="N59"/>
  <c r="Q59"/>
  <c r="I59"/>
  <c r="F59"/>
  <c r="U43"/>
  <c r="N43"/>
  <c r="Q43"/>
  <c r="D43"/>
  <c r="E59"/>
  <c r="E43"/>
  <c r="W43"/>
  <c r="H43"/>
  <c r="X43"/>
  <c r="L43"/>
  <c r="R43"/>
  <c r="D7"/>
  <c r="D39" l="1"/>
  <c r="D53" s="1"/>
  <c r="D67"/>
  <c r="C72"/>
  <c r="C73"/>
  <c r="C74"/>
  <c r="X57"/>
  <c r="Q57"/>
  <c r="O57"/>
  <c r="P57"/>
  <c r="L57"/>
  <c r="U57"/>
  <c r="J57"/>
  <c r="H57"/>
  <c r="M57"/>
  <c r="G69"/>
  <c r="G57"/>
  <c r="D69"/>
  <c r="L69"/>
  <c r="D68"/>
  <c r="P69"/>
  <c r="E57"/>
  <c r="T57"/>
  <c r="K57"/>
  <c r="P68"/>
  <c r="T67"/>
  <c r="T68"/>
  <c r="X69"/>
  <c r="G67"/>
  <c r="Q67"/>
  <c r="N57"/>
  <c r="F57"/>
  <c r="L68"/>
  <c r="G68"/>
  <c r="S67"/>
  <c r="J69"/>
  <c r="M69"/>
  <c r="O53"/>
  <c r="V57"/>
  <c r="O69"/>
  <c r="W57"/>
  <c r="S57"/>
  <c r="O67"/>
  <c r="R67"/>
  <c r="I67"/>
  <c r="U69"/>
  <c r="D57"/>
  <c r="H67"/>
  <c r="L67"/>
  <c r="P67"/>
  <c r="K67"/>
  <c r="O68"/>
  <c r="F67"/>
  <c r="N68"/>
  <c r="N67"/>
  <c r="V68"/>
  <c r="F69"/>
  <c r="N69"/>
  <c r="V69"/>
  <c r="S69"/>
  <c r="K69"/>
  <c r="U67"/>
  <c r="I57"/>
  <c r="H69"/>
  <c r="E68"/>
  <c r="U68"/>
  <c r="E69"/>
  <c r="R57"/>
  <c r="H68"/>
  <c r="T69"/>
  <c r="W68"/>
  <c r="E67"/>
  <c r="I68"/>
  <c r="M67"/>
  <c r="Q68"/>
  <c r="I69"/>
  <c r="Q69"/>
  <c r="S53" l="1"/>
  <c r="R53"/>
  <c r="M53"/>
  <c r="K53"/>
  <c r="N53"/>
  <c r="Q53"/>
  <c r="T53"/>
  <c r="I53"/>
  <c r="W53"/>
  <c r="F53"/>
  <c r="P53"/>
  <c r="E53"/>
  <c r="X53"/>
  <c r="U53"/>
  <c r="V53"/>
  <c r="G53"/>
  <c r="H53"/>
  <c r="J53"/>
  <c r="L53"/>
  <c r="C67"/>
  <c r="C69"/>
  <c r="C68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<sst xmlns="http://schemas.openxmlformats.org/spreadsheetml/2006/main" count="95" uniqueCount="65">
  <si>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</si>
  <si>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</si>
  <si>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</si>
  <si>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</si>
  <si>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</si>
  <si>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</si>
  <si>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</si>
  <si>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</si>
  <si>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</si>
  <si>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</si>
  <si>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</si>
  <si>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</si>
  <si>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</si>
  <si>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</si>
  <si>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</si>
  <si>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</si>
  <si>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</si>
  <si>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</si>
  <si>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</si>
  <si>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</si>
  <si>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</si>
  <si>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</si>
  <si>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</si>
  <si>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</si>
  <si>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</si>
  <si>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</si>
  <si>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</si>
  <si>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</si>
  <si>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</si>
  <si>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</si>
  <si>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</si>
  <si>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</si>
  <si>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</si>
  <si>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</si>
  <si>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</si>
  <si>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</si>
  <si>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</si>
  <si>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</si>
  <si>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</si>
  <si>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</si>
  <si>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</si>
  <si>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</si>
  <si>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</si>
  <si>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</si>
  <si>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</si>
  <si>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</si>
  <si>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</si>
  <si>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</si>
  <si>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</si>
  <si>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</si>
  <si>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</si>
  <si>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</si>
  <si>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</si>
  <si>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</si>
  <si>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</si>
  <si>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</si>
  <si>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</si>
  <si>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</si>
  <si>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</si>
  <si>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</si>
  <si>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</si>
  <si>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</si>
  <si>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</si>
  <si>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Lesotho</t>
  </si>
  <si>
    <t>LSO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</si>
</sst>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  <xf numFmtId="167" fontId="0" fillId="0" borderId="0" xfId="8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Wealth_LSO!$B$54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Wealth_LSO!$D$52:$X$52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Wealth_LSO!$D$54:$X$54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7.8761917837294693</c:v>
                </c:pt>
                <c:pt idx="2">
                  <c:v>16.816368404773318</c:v>
                </c:pt>
                <c:pt idx="3">
                  <c:v>22.919698919698916</c:v>
                </c:pt>
                <c:pt idx="4">
                  <c:v>29.061240225778718</c:v>
                </c:pt>
                <c:pt idx="5">
                  <c:v>35.602808029307774</c:v>
                </c:pt>
                <c:pt idx="6">
                  <c:v>42.090716693382049</c:v>
                </c:pt>
                <c:pt idx="7">
                  <c:v>48.388465126977565</c:v>
                </c:pt>
                <c:pt idx="8">
                  <c:v>53.027069055950626</c:v>
                </c:pt>
                <c:pt idx="9">
                  <c:v>56.161494296033986</c:v>
                </c:pt>
                <c:pt idx="10">
                  <c:v>58.915313397872367</c:v>
                </c:pt>
                <c:pt idx="11">
                  <c:v>61.051529090698487</c:v>
                </c:pt>
                <c:pt idx="12">
                  <c:v>61.85712541271171</c:v>
                </c:pt>
                <c:pt idx="13">
                  <c:v>62.544898459332487</c:v>
                </c:pt>
                <c:pt idx="14">
                  <c:v>62.441186088773094</c:v>
                </c:pt>
                <c:pt idx="15">
                  <c:v>61.498360461932442</c:v>
                </c:pt>
                <c:pt idx="16">
                  <c:v>61.219179019806582</c:v>
                </c:pt>
                <c:pt idx="17">
                  <c:v>62.488099131373765</c:v>
                </c:pt>
                <c:pt idx="18">
                  <c:v>65.207191502298855</c:v>
                </c:pt>
                <c:pt idx="19">
                  <c:v>67.124858934871611</c:v>
                </c:pt>
                <c:pt idx="20" formatCode="_(* #,##0.0000_);_(* \(#,##0.0000\);_(* &quot;-&quot;??_);_(@_)">
                  <c:v>69.850920211127573</c:v>
                </c:pt>
              </c:numCache>
            </c:numRef>
          </c:val>
        </c:ser>
        <c:ser>
          <c:idx val="1"/>
          <c:order val="1"/>
          <c:tx>
            <c:strRef>
              <c:f>Wealth_LSO!$B$55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Wealth_LSO!$D$52:$X$52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Wealth_LSO!$D$55:$X$55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0.37539938777739756</c:v>
                </c:pt>
                <c:pt idx="2">
                  <c:v>0.73242676327913703</c:v>
                </c:pt>
                <c:pt idx="3">
                  <c:v>1.1984085473210948</c:v>
                </c:pt>
                <c:pt idx="4">
                  <c:v>1.6573856075135174</c:v>
                </c:pt>
                <c:pt idx="5">
                  <c:v>2.1836565445895406</c:v>
                </c:pt>
                <c:pt idx="6">
                  <c:v>2.7236712351817793</c:v>
                </c:pt>
                <c:pt idx="7">
                  <c:v>3.2774138398553143</c:v>
                </c:pt>
                <c:pt idx="8">
                  <c:v>3.8000835079763595</c:v>
                </c:pt>
                <c:pt idx="9">
                  <c:v>4.4319755094198499</c:v>
                </c:pt>
                <c:pt idx="10">
                  <c:v>4.7466710934218392</c:v>
                </c:pt>
                <c:pt idx="11">
                  <c:v>1.3522384036482871</c:v>
                </c:pt>
                <c:pt idx="12">
                  <c:v>2.3693800638892704</c:v>
                </c:pt>
                <c:pt idx="13">
                  <c:v>3.4969376151689158</c:v>
                </c:pt>
                <c:pt idx="14">
                  <c:v>4.6751950102125184</c:v>
                </c:pt>
                <c:pt idx="15">
                  <c:v>5.8706039202110594</c:v>
                </c:pt>
                <c:pt idx="16">
                  <c:v>7.1296536788557852</c:v>
                </c:pt>
                <c:pt idx="17">
                  <c:v>8.3606723118141204</c:v>
                </c:pt>
                <c:pt idx="18">
                  <c:v>9.5728201940339375</c:v>
                </c:pt>
                <c:pt idx="19">
                  <c:v>6.9308911791062577</c:v>
                </c:pt>
                <c:pt idx="20">
                  <c:v>8.4419266974590244</c:v>
                </c:pt>
              </c:numCache>
            </c:numRef>
          </c:val>
        </c:ser>
        <c:ser>
          <c:idx val="2"/>
          <c:order val="2"/>
          <c:tx>
            <c:strRef>
              <c:f>Wealth_LSO!$B$56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Wealth_LSO!$D$52:$X$52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Wealth_LSO!$D$56:$X$56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-1.8558235889686303</c:v>
                </c:pt>
                <c:pt idx="2">
                  <c:v>-3.6506813180969822</c:v>
                </c:pt>
                <c:pt idx="3">
                  <c:v>-5.4114042285846704</c:v>
                </c:pt>
                <c:pt idx="4">
                  <c:v>-7.1662634474041198</c:v>
                </c:pt>
                <c:pt idx="5">
                  <c:v>-8.9257365196549472</c:v>
                </c:pt>
                <c:pt idx="6">
                  <c:v>-10.705662330118182</c:v>
                </c:pt>
                <c:pt idx="7">
                  <c:v>-12.480608290984762</c:v>
                </c:pt>
                <c:pt idx="8">
                  <c:v>-14.176967983455036</c:v>
                </c:pt>
                <c:pt idx="9">
                  <c:v>-15.707603994668585</c:v>
                </c:pt>
                <c:pt idx="10">
                  <c:v>-17.024642958832359</c:v>
                </c:pt>
                <c:pt idx="11">
                  <c:v>-18.11892900303841</c:v>
                </c:pt>
                <c:pt idx="12">
                  <c:v>-19.032086761766244</c:v>
                </c:pt>
                <c:pt idx="13">
                  <c:v>-19.824966764683026</c:v>
                </c:pt>
                <c:pt idx="14">
                  <c:v>-20.576784712347717</c:v>
                </c:pt>
                <c:pt idx="15">
                  <c:v>-21.34274674182992</c:v>
                </c:pt>
                <c:pt idx="16">
                  <c:v>-22.13751893127327</c:v>
                </c:pt>
                <c:pt idx="17">
                  <c:v>-22.945077636412325</c:v>
                </c:pt>
                <c:pt idx="18">
                  <c:v>-23.762719597623072</c:v>
                </c:pt>
                <c:pt idx="19">
                  <c:v>-24.5818884213319</c:v>
                </c:pt>
                <c:pt idx="20">
                  <c:v>-25.395885600087887</c:v>
                </c:pt>
              </c:numCache>
            </c:numRef>
          </c:val>
        </c:ser>
        <c:ser>
          <c:idx val="4"/>
          <c:order val="3"/>
          <c:tx>
            <c:strRef>
              <c:f>Wealth_LSO!$B$53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Wealth_LSO!$D$52:$X$52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Wealth_LSO!$D$53:$X$53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1.7154081629379148</c:v>
                </c:pt>
                <c:pt idx="2">
                  <c:v>3.6088179529526032</c:v>
                </c:pt>
                <c:pt idx="3">
                  <c:v>5.0777801276810974</c:v>
                </c:pt>
                <c:pt idx="4">
                  <c:v>6.5480127998390758</c:v>
                </c:pt>
                <c:pt idx="5">
                  <c:v>8.1451848321633982</c:v>
                </c:pt>
                <c:pt idx="6">
                  <c:v>9.7436520484129652</c:v>
                </c:pt>
                <c:pt idx="7">
                  <c:v>11.318901953235351</c:v>
                </c:pt>
                <c:pt idx="8">
                  <c:v>12.569414039476445</c:v>
                </c:pt>
                <c:pt idx="9">
                  <c:v>13.637738263166877</c:v>
                </c:pt>
                <c:pt idx="10">
                  <c:v>14.381379965168106</c:v>
                </c:pt>
                <c:pt idx="11">
                  <c:v>12.004600977690671</c:v>
                </c:pt>
                <c:pt idx="12">
                  <c:v>12.968991380148221</c:v>
                </c:pt>
                <c:pt idx="13">
                  <c:v>14.002587466332649</c:v>
                </c:pt>
                <c:pt idx="14">
                  <c:v>14.93447541932531</c:v>
                </c:pt>
                <c:pt idx="15">
                  <c:v>15.728397649842595</c:v>
                </c:pt>
                <c:pt idx="16">
                  <c:v>16.693796338134593</c:v>
                </c:pt>
                <c:pt idx="17">
                  <c:v>17.916371390604311</c:v>
                </c:pt>
                <c:pt idx="18">
                  <c:v>19.385864193407954</c:v>
                </c:pt>
                <c:pt idx="19">
                  <c:v>17.582360927978801</c:v>
                </c:pt>
                <c:pt idx="20">
                  <c:v>19.295722940534787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Wealth_LSO!$D$64:$X$64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0.68039917440099185</c:v>
                </c:pt>
                <c:pt idx="2">
                  <c:v>6.2581077819880759</c:v>
                </c:pt>
                <c:pt idx="3">
                  <c:v>7.9552935851594508</c:v>
                </c:pt>
                <c:pt idx="4">
                  <c:v>11.433067512606311</c:v>
                </c:pt>
                <c:pt idx="5">
                  <c:v>11.599483611762551</c:v>
                </c:pt>
                <c:pt idx="6">
                  <c:v>15.917461269920729</c:v>
                </c:pt>
                <c:pt idx="7">
                  <c:v>17.775532395906545</c:v>
                </c:pt>
                <c:pt idx="8">
                  <c:v>17.985839255697901</c:v>
                </c:pt>
                <c:pt idx="9">
                  <c:v>19.399583591619439</c:v>
                </c:pt>
                <c:pt idx="10">
                  <c:v>23.64935959640977</c:v>
                </c:pt>
                <c:pt idx="11">
                  <c:v>27.25228907492092</c:v>
                </c:pt>
                <c:pt idx="12">
                  <c:v>26.573904922589065</c:v>
                </c:pt>
                <c:pt idx="13">
                  <c:v>31.288961813576321</c:v>
                </c:pt>
                <c:pt idx="14">
                  <c:v>33.161608345880886</c:v>
                </c:pt>
                <c:pt idx="15">
                  <c:v>35.181733263585983</c:v>
                </c:pt>
                <c:pt idx="16">
                  <c:v>40.218428740345914</c:v>
                </c:pt>
                <c:pt idx="17">
                  <c:v>45.031533861447649</c:v>
                </c:pt>
                <c:pt idx="18">
                  <c:v>50.283686261462577</c:v>
                </c:pt>
                <c:pt idx="19">
                  <c:v>53.296247929209486</c:v>
                </c:pt>
                <c:pt idx="20">
                  <c:v>55.442529703261577</c:v>
                </c:pt>
              </c:numCache>
            </c:numRef>
          </c:val>
        </c:ser>
        <c:marker val="1"/>
        <c:axId val="76168192"/>
        <c:axId val="76178176"/>
      </c:lineChart>
      <c:catAx>
        <c:axId val="76168192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6178176"/>
        <c:crosses val="autoZero"/>
        <c:auto val="1"/>
        <c:lblAlgn val="ctr"/>
        <c:lblOffset val="100"/>
      </c:catAx>
      <c:valAx>
        <c:axId val="76178176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61681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76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Wealth_LSO!$B$40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Wealth_LSO!$D$38:$X$38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Wealth_LSO!$D$40:$X$40</c:f>
              <c:numCache>
                <c:formatCode>_(* #,##0_);_(* \(#,##0\);_(* "-"??_);_(@_)</c:formatCode>
                <c:ptCount val="21"/>
                <c:pt idx="0">
                  <c:v>2204.3571397029559</c:v>
                </c:pt>
                <c:pt idx="1">
                  <c:v>2377.9765356242942</c:v>
                </c:pt>
                <c:pt idx="2">
                  <c:v>2575.0499572723288</c:v>
                </c:pt>
                <c:pt idx="3">
                  <c:v>2709.5891592377602</c:v>
                </c:pt>
                <c:pt idx="4">
                  <c:v>2844.9706635061366</c:v>
                </c:pt>
                <c:pt idx="5">
                  <c:v>2989.170180431739</c:v>
                </c:pt>
                <c:pt idx="6">
                  <c:v>3132.1868582856669</c:v>
                </c:pt>
                <c:pt idx="7">
                  <c:v>3271.0117255221608</c:v>
                </c:pt>
                <c:pt idx="8">
                  <c:v>3373.2631224130205</c:v>
                </c:pt>
                <c:pt idx="9">
                  <c:v>3442.3570489814497</c:v>
                </c:pt>
                <c:pt idx="10">
                  <c:v>3503.0610569673277</c:v>
                </c:pt>
                <c:pt idx="11">
                  <c:v>3550.1508801115951</c:v>
                </c:pt>
                <c:pt idx="12">
                  <c:v>3567.9091001530778</c:v>
                </c:pt>
                <c:pt idx="13">
                  <c:v>3583.0700744112155</c:v>
                </c:pt>
                <c:pt idx="14">
                  <c:v>3580.7838833660344</c:v>
                </c:pt>
                <c:pt idx="15">
                  <c:v>3560.0006393458234</c:v>
                </c:pt>
                <c:pt idx="16">
                  <c:v>3553.8464832935965</c:v>
                </c:pt>
                <c:pt idx="17">
                  <c:v>3581.8180143700542</c:v>
                </c:pt>
                <c:pt idx="18">
                  <c:v>3641.75652118366</c:v>
                </c:pt>
                <c:pt idx="19">
                  <c:v>3684.028760149336</c:v>
                </c:pt>
                <c:pt idx="20">
                  <c:v>3744.1208865251615</c:v>
                </c:pt>
              </c:numCache>
            </c:numRef>
          </c:val>
        </c:ser>
        <c:ser>
          <c:idx val="1"/>
          <c:order val="1"/>
          <c:tx>
            <c:strRef>
              <c:f>Wealth_LSO!$B$41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Wealth_LSO!$D$38:$X$38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Wealth_LSO!$D$41:$X$41</c:f>
              <c:numCache>
                <c:formatCode>General</c:formatCode>
                <c:ptCount val="21"/>
                <c:pt idx="0">
                  <c:v>9890.9371594811637</c:v>
                </c:pt>
                <c:pt idx="1">
                  <c:v>9928.0676770233022</c:v>
                </c:pt>
                <c:pt idx="2">
                  <c:v>9963.3810303763257</c:v>
                </c:pt>
                <c:pt idx="3">
                  <c:v>10009.470995810545</c:v>
                </c:pt>
                <c:pt idx="4">
                  <c:v>10054.868128410611</c:v>
                </c:pt>
                <c:pt idx="5">
                  <c:v>10106.921256085412</c:v>
                </c:pt>
                <c:pt idx="6">
                  <c:v>10160.333769783858</c:v>
                </c:pt>
                <c:pt idx="7">
                  <c:v>10215.104102837391</c:v>
                </c:pt>
                <c:pt idx="8">
                  <c:v>10266.801031262912</c:v>
                </c:pt>
                <c:pt idx="9">
                  <c:v>10329.301072041477</c:v>
                </c:pt>
                <c:pt idx="10">
                  <c:v>10360.427414498776</c:v>
                </c:pt>
                <c:pt idx="11">
                  <c:v>10024.686210232387</c:v>
                </c:pt>
                <c:pt idx="12">
                  <c:v>10125.291052669727</c:v>
                </c:pt>
                <c:pt idx="13">
                  <c:v>10236.81706150378</c:v>
                </c:pt>
                <c:pt idx="14">
                  <c:v>10353.357760024483</c:v>
                </c:pt>
                <c:pt idx="15">
                  <c:v>10471.594904111276</c:v>
                </c:pt>
                <c:pt idx="16">
                  <c:v>10596.126724545427</c:v>
                </c:pt>
                <c:pt idx="17">
                  <c:v>10717.886003952839</c:v>
                </c:pt>
                <c:pt idx="18">
                  <c:v>10837.778789263184</c:v>
                </c:pt>
                <c:pt idx="19">
                  <c:v>10576.467250598587</c:v>
                </c:pt>
                <c:pt idx="20">
                  <c:v>10725.922824176299</c:v>
                </c:pt>
              </c:numCache>
            </c:numRef>
          </c:val>
        </c:ser>
        <c:ser>
          <c:idx val="2"/>
          <c:order val="2"/>
          <c:tx>
            <c:strRef>
              <c:f>Wealth_LSO!$B$42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Wealth_LSO!$D$38:$X$38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Wealth_LSO!$D$42:$X$42</c:f>
              <c:numCache>
                <c:formatCode>_(* #,##0_);_(* \(#,##0\);_(* "-"??_);_(@_)</c:formatCode>
                <c:ptCount val="21"/>
                <c:pt idx="0">
                  <c:v>91.459976579993878</c:v>
                </c:pt>
                <c:pt idx="1">
                  <c:v>89.762640760157169</c:v>
                </c:pt>
                <c:pt idx="2">
                  <c:v>88.121064301452165</c:v>
                </c:pt>
                <c:pt idx="3">
                  <c:v>86.510707539881537</c:v>
                </c:pt>
                <c:pt idx="4">
                  <c:v>84.905713709337405</c:v>
                </c:pt>
                <c:pt idx="5">
                  <c:v>83.296500049525505</c:v>
                </c:pt>
                <c:pt idx="6">
                  <c:v>81.668580320134566</c:v>
                </c:pt>
                <c:pt idx="7">
                  <c:v>80.045215160018444</c:v>
                </c:pt>
                <c:pt idx="8">
                  <c:v>78.493724982572672</c:v>
                </c:pt>
                <c:pt idx="9">
                  <c:v>77.093805645191807</c:v>
                </c:pt>
                <c:pt idx="10">
                  <c:v>75.889242117018227</c:v>
                </c:pt>
                <c:pt idx="11">
                  <c:v>74.888408357269228</c:v>
                </c:pt>
                <c:pt idx="12">
                  <c:v>74.053234484998356</c:v>
                </c:pt>
                <c:pt idx="13">
                  <c:v>73.328066620023208</c:v>
                </c:pt>
                <c:pt idx="14">
                  <c:v>72.640454101164892</c:v>
                </c:pt>
                <c:pt idx="15">
                  <c:v>71.939905408388825</c:v>
                </c:pt>
                <c:pt idx="16">
                  <c:v>71.213006950059636</c:v>
                </c:pt>
                <c:pt idx="17">
                  <c:v>70.474413947469756</c:v>
                </c:pt>
                <c:pt idx="18">
                  <c:v>69.726598801238197</c:v>
                </c:pt>
                <c:pt idx="19">
                  <c:v>68.977387186923494</c:v>
                </c:pt>
                <c:pt idx="20">
                  <c:v>68.232905557871462</c:v>
                </c:pt>
              </c:numCache>
            </c:numRef>
          </c:val>
        </c:ser>
        <c:overlap val="100"/>
        <c:axId val="77342208"/>
        <c:axId val="77343744"/>
      </c:barChart>
      <c:catAx>
        <c:axId val="77342208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7343744"/>
        <c:crosses val="autoZero"/>
        <c:auto val="1"/>
        <c:lblAlgn val="ctr"/>
        <c:lblOffset val="100"/>
      </c:catAx>
      <c:valAx>
        <c:axId val="77343744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7342208"/>
        <c:crosses val="autoZero"/>
        <c:crossBetween val="between"/>
      </c:valAx>
    </c:plotArea>
    <c:legend>
      <c:legendPos val="b"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Wealth_LSO!$B$67:$B$69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Wealth_LSO!$C$67:$C$69</c:f>
              <c:numCache>
                <c:formatCode>_(* #,##0_);_(* \(#,##0\);_(* "-"??_);_(@_)</c:formatCode>
                <c:ptCount val="3"/>
                <c:pt idx="0">
                  <c:v>23.831136659357153</c:v>
                </c:pt>
                <c:pt idx="1">
                  <c:v>75.594000785947387</c:v>
                </c:pt>
                <c:pt idx="2">
                  <c:v>0.57486255469543501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Wealth_LSO!$B$72:$B$75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Wealth_LSO!$C$72:$C$75</c:f>
              <c:numCache>
                <c:formatCode>_(* #,##0_);_(* \(#,##0\);_(* "-"??_);_(@_)</c:formatCode>
                <c:ptCount val="4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6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5" sqref="D35:X35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4" width="22" customWidth="1"/>
    <col min="5" max="24" width="20.7109375" customWidth="1"/>
  </cols>
  <sheetData>
    <row r="1" spans="1:24" ht="21">
      <c r="A1" s="3" t="s">
        <v>0</v>
      </c>
      <c r="B1" s="4" t="s">
        <v>63</v>
      </c>
    </row>
    <row r="2" spans="1:24" ht="21">
      <c r="A2" s="3" t="s">
        <v>1</v>
      </c>
      <c r="B2" s="4" t="s">
        <v>64</v>
      </c>
    </row>
    <row r="3" spans="1:24" ht="21">
      <c r="A3" s="3" t="s">
        <v>39</v>
      </c>
      <c r="B3" s="4" t="s">
        <v>40</v>
      </c>
      <c r="D3" s="12"/>
    </row>
    <row r="4" spans="1:24" ht="21" customHeight="1">
      <c r="A4" s="3" t="s">
        <v>4</v>
      </c>
      <c r="B4" s="4" t="s">
        <v>30</v>
      </c>
    </row>
    <row r="6" spans="1:24">
      <c r="A6" s="1" t="s">
        <v>2</v>
      </c>
      <c r="B6" s="1" t="s">
        <v>3</v>
      </c>
      <c r="C6" s="1" t="s">
        <v>37</v>
      </c>
      <c r="D6" s="1">
        <v>1990</v>
      </c>
      <c r="E6" s="1">
        <v>1991</v>
      </c>
      <c r="F6" s="1">
        <v>1992</v>
      </c>
      <c r="G6" s="1">
        <v>1993</v>
      </c>
      <c r="H6" s="1">
        <v>1994</v>
      </c>
      <c r="I6" s="1">
        <v>1995</v>
      </c>
      <c r="J6" s="1">
        <v>1996</v>
      </c>
      <c r="K6" s="1">
        <v>1997</v>
      </c>
      <c r="L6" s="1">
        <v>1998</v>
      </c>
      <c r="M6" s="1">
        <v>1999</v>
      </c>
      <c r="N6" s="1">
        <v>2000</v>
      </c>
      <c r="O6" s="1">
        <v>2001</v>
      </c>
      <c r="P6" s="1">
        <v>2002</v>
      </c>
      <c r="Q6" s="1">
        <v>2003</v>
      </c>
      <c r="R6" s="1">
        <v>2004</v>
      </c>
      <c r="S6" s="1">
        <v>2005</v>
      </c>
      <c r="T6" s="1">
        <v>2006</v>
      </c>
      <c r="U6" s="1">
        <v>2007</v>
      </c>
      <c r="V6" s="1">
        <v>2008</v>
      </c>
      <c r="W6" s="1">
        <v>2009</v>
      </c>
      <c r="X6" s="1">
        <v>2010</v>
      </c>
    </row>
    <row r="7" spans="1:24" ht="16.5">
      <c r="A7" s="24" t="s">
        <v>29</v>
      </c>
      <c r="B7" s="23" t="s">
        <v>28</v>
      </c>
      <c r="D7" s="13">
        <f>+D8+D9+D10</f>
        <v>19976247313.484196</v>
      </c>
      <c r="E7" s="13">
        <f t="shared" ref="E7:X7" si="0">+E8+E9+E10</f>
        <v>20690956841.63969</v>
      </c>
      <c r="F7" s="13">
        <f t="shared" si="0"/>
        <v>21456097877.045986</v>
      </c>
      <c r="G7" s="13">
        <f t="shared" si="0"/>
        <v>22152305812.90786</v>
      </c>
      <c r="H7" s="13">
        <f t="shared" si="0"/>
        <v>22873380561.841675</v>
      </c>
      <c r="I7" s="13">
        <f t="shared" si="0"/>
        <v>23650820213.194935</v>
      </c>
      <c r="J7" s="13">
        <f t="shared" si="0"/>
        <v>24464361132.148941</v>
      </c>
      <c r="K7" s="13">
        <f t="shared" si="0"/>
        <v>25303847769.271481</v>
      </c>
      <c r="L7" s="13">
        <f t="shared" si="0"/>
        <v>26078457222.130432</v>
      </c>
      <c r="M7" s="13">
        <f t="shared" si="0"/>
        <v>26788153255.575436</v>
      </c>
      <c r="N7" s="13">
        <f t="shared" si="0"/>
        <v>27375237225.396187</v>
      </c>
      <c r="O7" s="13">
        <f t="shared" si="0"/>
        <v>27149071971.583309</v>
      </c>
      <c r="P7" s="13">
        <f t="shared" si="0"/>
        <v>27675772561.62278</v>
      </c>
      <c r="Q7" s="13">
        <f t="shared" si="0"/>
        <v>28189000208.77869</v>
      </c>
      <c r="R7" s="13">
        <f t="shared" si="0"/>
        <v>28671966994.258057</v>
      </c>
      <c r="S7" s="13">
        <f t="shared" si="0"/>
        <v>29134406560.564781</v>
      </c>
      <c r="T7" s="13">
        <f t="shared" si="0"/>
        <v>29659151343.301731</v>
      </c>
      <c r="U7" s="13">
        <f t="shared" si="0"/>
        <v>30265435161.200699</v>
      </c>
      <c r="V7" s="13">
        <f t="shared" si="0"/>
        <v>30952274376.877289</v>
      </c>
      <c r="W7" s="13">
        <f t="shared" si="0"/>
        <v>30796918556.314953</v>
      </c>
      <c r="X7" s="13">
        <f t="shared" si="0"/>
        <v>31567221705.862968</v>
      </c>
    </row>
    <row r="8" spans="1:24" s="22" customFormat="1" ht="15.75">
      <c r="A8" s="19">
        <v>1</v>
      </c>
      <c r="B8" s="20" t="s">
        <v>5</v>
      </c>
      <c r="C8" s="20"/>
      <c r="D8" s="21">
        <v>3613331523.1868725</v>
      </c>
      <c r="E8" s="21">
        <v>3969294653.4987154</v>
      </c>
      <c r="F8" s="21">
        <v>4375741191.5935516</v>
      </c>
      <c r="G8" s="21">
        <v>4687307448.208765</v>
      </c>
      <c r="H8" s="21">
        <v>5011580832.0645428</v>
      </c>
      <c r="I8" s="21">
        <v>5364158553.0603495</v>
      </c>
      <c r="J8" s="21">
        <v>5729465109.2870226</v>
      </c>
      <c r="K8" s="21">
        <v>6101149948.6549921</v>
      </c>
      <c r="L8" s="21">
        <v>6412445011.7085009</v>
      </c>
      <c r="M8" s="21">
        <v>6658678607.0556316</v>
      </c>
      <c r="N8" s="21">
        <v>6879584542.4348803</v>
      </c>
      <c r="O8" s="21">
        <v>7061189747.9770002</v>
      </c>
      <c r="P8" s="21">
        <v>7172428515.5828276</v>
      </c>
      <c r="Q8" s="21">
        <v>7269963187.2985706</v>
      </c>
      <c r="R8" s="21">
        <v>7329886093.9535723</v>
      </c>
      <c r="S8" s="21">
        <v>7354078440.7299137</v>
      </c>
      <c r="T8" s="21">
        <v>7411763625.5442753</v>
      </c>
      <c r="U8" s="21">
        <v>7543767210.9691706</v>
      </c>
      <c r="V8" s="21">
        <v>7747516524.2443743</v>
      </c>
      <c r="W8" s="21">
        <v>7917718295.3417082</v>
      </c>
      <c r="X8" s="21">
        <v>8129677075.0880375</v>
      </c>
    </row>
    <row r="9" spans="1:24" s="22" customFormat="1" ht="15.75">
      <c r="A9" s="19">
        <v>2</v>
      </c>
      <c r="B9" s="20" t="s">
        <v>38</v>
      </c>
      <c r="C9" s="20"/>
      <c r="D9" s="21">
        <v>16212996700.266859</v>
      </c>
      <c r="E9" s="21">
        <v>16571831285.810526</v>
      </c>
      <c r="F9" s="21">
        <v>16930613970.822004</v>
      </c>
      <c r="G9" s="21">
        <v>17315343837.768681</v>
      </c>
      <c r="H9" s="21">
        <v>17712233390.546741</v>
      </c>
      <c r="I9" s="21">
        <v>18137183508.60421</v>
      </c>
      <c r="J9" s="21">
        <v>18585506059.031563</v>
      </c>
      <c r="K9" s="21">
        <v>19053396044.486149</v>
      </c>
      <c r="L9" s="21">
        <v>19516798621.991611</v>
      </c>
      <c r="M9" s="21">
        <v>19980349247.789497</v>
      </c>
      <c r="N9" s="21">
        <v>20346615469.931023</v>
      </c>
      <c r="O9" s="21">
        <v>19938930452.486641</v>
      </c>
      <c r="P9" s="21">
        <v>20354477716.830902</v>
      </c>
      <c r="Q9" s="21">
        <v>20770256134.181694</v>
      </c>
      <c r="R9" s="21">
        <v>21193385454.916676</v>
      </c>
      <c r="S9" s="21">
        <v>21631718116.357677</v>
      </c>
      <c r="T9" s="21">
        <v>22098868647.769684</v>
      </c>
      <c r="U9" s="21">
        <v>22573239813.733173</v>
      </c>
      <c r="V9" s="21">
        <v>23056420649.623974</v>
      </c>
      <c r="W9" s="21">
        <v>22730953991.45372</v>
      </c>
      <c r="X9" s="21">
        <v>23289389294.744823</v>
      </c>
    </row>
    <row r="10" spans="1:24" s="22" customFormat="1" ht="15.75">
      <c r="A10" s="19">
        <v>3</v>
      </c>
      <c r="B10" s="20" t="s">
        <v>10</v>
      </c>
      <c r="C10" s="20"/>
      <c r="D10" s="21">
        <f>+D13+D16+D19+D23</f>
        <v>149919090.03046465</v>
      </c>
      <c r="E10" s="21">
        <f t="shared" ref="E10:X10" si="1">+E13+E16+E19+E23</f>
        <v>149830902.33044675</v>
      </c>
      <c r="F10" s="21">
        <f t="shared" si="1"/>
        <v>149742714.63042885</v>
      </c>
      <c r="G10" s="21">
        <f t="shared" si="1"/>
        <v>149654526.93041092</v>
      </c>
      <c r="H10" s="21">
        <f t="shared" si="1"/>
        <v>149566339.23039299</v>
      </c>
      <c r="I10" s="21">
        <f t="shared" si="1"/>
        <v>149478151.53037506</v>
      </c>
      <c r="J10" s="21">
        <f t="shared" si="1"/>
        <v>149389963.83035716</v>
      </c>
      <c r="K10" s="21">
        <f t="shared" si="1"/>
        <v>149301776.13033924</v>
      </c>
      <c r="L10" s="21">
        <f t="shared" si="1"/>
        <v>149213588.43032134</v>
      </c>
      <c r="M10" s="21">
        <f t="shared" si="1"/>
        <v>149125400.73030341</v>
      </c>
      <c r="N10" s="21">
        <f t="shared" si="1"/>
        <v>149037213.03028551</v>
      </c>
      <c r="O10" s="21">
        <f t="shared" si="1"/>
        <v>148951771.1196664</v>
      </c>
      <c r="P10" s="21">
        <f t="shared" si="1"/>
        <v>148866329.20904732</v>
      </c>
      <c r="Q10" s="21">
        <f t="shared" si="1"/>
        <v>148780887.29842821</v>
      </c>
      <c r="R10" s="21">
        <f t="shared" si="1"/>
        <v>148695445.38780913</v>
      </c>
      <c r="S10" s="21">
        <f t="shared" si="1"/>
        <v>148610003.47719002</v>
      </c>
      <c r="T10" s="21">
        <f t="shared" si="1"/>
        <v>148519069.9877733</v>
      </c>
      <c r="U10" s="21">
        <f t="shared" si="1"/>
        <v>148428136.49835652</v>
      </c>
      <c r="V10" s="21">
        <f t="shared" si="1"/>
        <v>148337203.00893977</v>
      </c>
      <c r="W10" s="21">
        <f t="shared" si="1"/>
        <v>148246269.51952305</v>
      </c>
      <c r="X10" s="21">
        <f t="shared" si="1"/>
        <v>148155336.03010628</v>
      </c>
    </row>
    <row r="11" spans="1:24" s="22" customFormat="1" ht="15.75">
      <c r="A11" s="27">
        <v>3.1</v>
      </c>
      <c r="B11" s="26" t="s">
        <v>32</v>
      </c>
      <c r="C11" s="20"/>
      <c r="D11" s="38">
        <f>+D13+D16</f>
        <v>149919090.03046465</v>
      </c>
      <c r="E11" s="38">
        <f t="shared" ref="E11:X11" si="2">+E13+E16</f>
        <v>149830902.33044675</v>
      </c>
      <c r="F11" s="38">
        <f t="shared" si="2"/>
        <v>149742714.63042885</v>
      </c>
      <c r="G11" s="38">
        <f t="shared" si="2"/>
        <v>149654526.93041092</v>
      </c>
      <c r="H11" s="38">
        <f t="shared" si="2"/>
        <v>149566339.23039299</v>
      </c>
      <c r="I11" s="38">
        <f t="shared" si="2"/>
        <v>149478151.53037506</v>
      </c>
      <c r="J11" s="38">
        <f t="shared" si="2"/>
        <v>149389963.83035716</v>
      </c>
      <c r="K11" s="38">
        <f t="shared" si="2"/>
        <v>149301776.13033924</v>
      </c>
      <c r="L11" s="38">
        <f t="shared" si="2"/>
        <v>149213588.43032134</v>
      </c>
      <c r="M11" s="38">
        <f t="shared" si="2"/>
        <v>149125400.73030341</v>
      </c>
      <c r="N11" s="38">
        <f t="shared" si="2"/>
        <v>149037213.03028551</v>
      </c>
      <c r="O11" s="38">
        <f t="shared" si="2"/>
        <v>148951771.1196664</v>
      </c>
      <c r="P11" s="38">
        <f t="shared" si="2"/>
        <v>148866329.20904732</v>
      </c>
      <c r="Q11" s="38">
        <f t="shared" si="2"/>
        <v>148780887.29842821</v>
      </c>
      <c r="R11" s="38">
        <f t="shared" si="2"/>
        <v>148695445.38780913</v>
      </c>
      <c r="S11" s="38">
        <f t="shared" si="2"/>
        <v>148610003.47719002</v>
      </c>
      <c r="T11" s="38">
        <f t="shared" si="2"/>
        <v>148519069.9877733</v>
      </c>
      <c r="U11" s="38">
        <f t="shared" si="2"/>
        <v>148428136.49835652</v>
      </c>
      <c r="V11" s="38">
        <f t="shared" si="2"/>
        <v>148337203.00893977</v>
      </c>
      <c r="W11" s="38">
        <f t="shared" si="2"/>
        <v>148246269.51952305</v>
      </c>
      <c r="X11" s="38">
        <f t="shared" si="2"/>
        <v>148155336.03010628</v>
      </c>
    </row>
    <row r="12" spans="1:24" s="22" customFormat="1" ht="15.75">
      <c r="A12" s="27">
        <v>3.2</v>
      </c>
      <c r="B12" s="26" t="s">
        <v>33</v>
      </c>
      <c r="C12" s="20"/>
      <c r="D12" s="38">
        <f>+D23+D19</f>
        <v>0</v>
      </c>
      <c r="E12" s="38">
        <f t="shared" ref="E12:X12" si="3">+E23+E19</f>
        <v>0</v>
      </c>
      <c r="F12" s="38">
        <f t="shared" si="3"/>
        <v>0</v>
      </c>
      <c r="G12" s="38">
        <f t="shared" si="3"/>
        <v>0</v>
      </c>
      <c r="H12" s="38">
        <f t="shared" si="3"/>
        <v>0</v>
      </c>
      <c r="I12" s="38">
        <f t="shared" si="3"/>
        <v>0</v>
      </c>
      <c r="J12" s="38">
        <f t="shared" si="3"/>
        <v>0</v>
      </c>
      <c r="K12" s="38">
        <f t="shared" si="3"/>
        <v>0</v>
      </c>
      <c r="L12" s="38">
        <f t="shared" si="3"/>
        <v>0</v>
      </c>
      <c r="M12" s="38">
        <f t="shared" si="3"/>
        <v>0</v>
      </c>
      <c r="N12" s="38">
        <f t="shared" si="3"/>
        <v>0</v>
      </c>
      <c r="O12" s="38">
        <f t="shared" si="3"/>
        <v>0</v>
      </c>
      <c r="P12" s="38">
        <f t="shared" si="3"/>
        <v>0</v>
      </c>
      <c r="Q12" s="38">
        <f t="shared" si="3"/>
        <v>0</v>
      </c>
      <c r="R12" s="38">
        <f t="shared" si="3"/>
        <v>0</v>
      </c>
      <c r="S12" s="38">
        <f t="shared" si="3"/>
        <v>0</v>
      </c>
      <c r="T12" s="38">
        <f t="shared" si="3"/>
        <v>0</v>
      </c>
      <c r="U12" s="38">
        <f t="shared" si="3"/>
        <v>0</v>
      </c>
      <c r="V12" s="38">
        <f t="shared" si="3"/>
        <v>0</v>
      </c>
      <c r="W12" s="38">
        <f t="shared" si="3"/>
        <v>0</v>
      </c>
      <c r="X12" s="38">
        <f t="shared" si="3"/>
        <v>0</v>
      </c>
    </row>
    <row r="13" spans="1:24" s="22" customFormat="1" ht="15.75">
      <c r="A13" s="15" t="s">
        <v>42</v>
      </c>
      <c r="B13" s="10" t="s">
        <v>31</v>
      </c>
      <c r="C13" s="20"/>
      <c r="D13" s="13">
        <f>+D14+D15</f>
        <v>0</v>
      </c>
      <c r="E13" s="13">
        <f t="shared" ref="E13:X13" si="4">+E14+E15</f>
        <v>0</v>
      </c>
      <c r="F13" s="13">
        <f t="shared" si="4"/>
        <v>0</v>
      </c>
      <c r="G13" s="13">
        <f t="shared" si="4"/>
        <v>0</v>
      </c>
      <c r="H13" s="13">
        <f t="shared" si="4"/>
        <v>0</v>
      </c>
      <c r="I13" s="13">
        <f t="shared" si="4"/>
        <v>0</v>
      </c>
      <c r="J13" s="13">
        <f t="shared" si="4"/>
        <v>0</v>
      </c>
      <c r="K13" s="13">
        <f t="shared" si="4"/>
        <v>0</v>
      </c>
      <c r="L13" s="13">
        <f t="shared" si="4"/>
        <v>0</v>
      </c>
      <c r="M13" s="13">
        <f t="shared" si="4"/>
        <v>0</v>
      </c>
      <c r="N13" s="13">
        <f t="shared" si="4"/>
        <v>0</v>
      </c>
      <c r="O13" s="13">
        <f t="shared" si="4"/>
        <v>0</v>
      </c>
      <c r="P13" s="13">
        <f t="shared" si="4"/>
        <v>0</v>
      </c>
      <c r="Q13" s="13">
        <f t="shared" si="4"/>
        <v>0</v>
      </c>
      <c r="R13" s="13">
        <f t="shared" si="4"/>
        <v>0</v>
      </c>
      <c r="S13" s="13">
        <f t="shared" si="4"/>
        <v>0</v>
      </c>
      <c r="T13" s="13">
        <f t="shared" si="4"/>
        <v>0</v>
      </c>
      <c r="U13" s="13">
        <f t="shared" si="4"/>
        <v>0</v>
      </c>
      <c r="V13" s="13">
        <f t="shared" si="4"/>
        <v>0</v>
      </c>
      <c r="W13" s="13">
        <f t="shared" si="4"/>
        <v>0</v>
      </c>
      <c r="X13" s="13">
        <f t="shared" si="4"/>
        <v>0</v>
      </c>
    </row>
    <row r="14" spans="1:24" ht="15.75">
      <c r="A14" s="8" t="s">
        <v>43</v>
      </c>
      <c r="B14" s="2" t="s">
        <v>27</v>
      </c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ht="15.75">
      <c r="A15" s="8" t="s">
        <v>47</v>
      </c>
      <c r="B15" s="2" t="s">
        <v>6</v>
      </c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4" ht="15.75">
      <c r="A16" s="15" t="s">
        <v>44</v>
      </c>
      <c r="B16" s="10" t="s">
        <v>11</v>
      </c>
      <c r="C16" s="10"/>
      <c r="D16" s="13">
        <f>+D17+D18</f>
        <v>149919090.03046465</v>
      </c>
      <c r="E16" s="13">
        <f t="shared" ref="E16:X16" si="5">+E17+E18</f>
        <v>149830902.33044675</v>
      </c>
      <c r="F16" s="13">
        <f t="shared" si="5"/>
        <v>149742714.63042885</v>
      </c>
      <c r="G16" s="13">
        <f t="shared" si="5"/>
        <v>149654526.93041092</v>
      </c>
      <c r="H16" s="13">
        <f t="shared" si="5"/>
        <v>149566339.23039299</v>
      </c>
      <c r="I16" s="13">
        <f t="shared" si="5"/>
        <v>149478151.53037506</v>
      </c>
      <c r="J16" s="13">
        <f t="shared" si="5"/>
        <v>149389963.83035716</v>
      </c>
      <c r="K16" s="13">
        <f t="shared" si="5"/>
        <v>149301776.13033924</v>
      </c>
      <c r="L16" s="13">
        <f t="shared" si="5"/>
        <v>149213588.43032134</v>
      </c>
      <c r="M16" s="13">
        <f t="shared" si="5"/>
        <v>149125400.73030341</v>
      </c>
      <c r="N16" s="13">
        <f t="shared" si="5"/>
        <v>149037213.03028551</v>
      </c>
      <c r="O16" s="13">
        <f t="shared" si="5"/>
        <v>148951771.1196664</v>
      </c>
      <c r="P16" s="13">
        <f t="shared" si="5"/>
        <v>148866329.20904732</v>
      </c>
      <c r="Q16" s="13">
        <f t="shared" si="5"/>
        <v>148780887.29842821</v>
      </c>
      <c r="R16" s="13">
        <f t="shared" si="5"/>
        <v>148695445.38780913</v>
      </c>
      <c r="S16" s="13">
        <f t="shared" si="5"/>
        <v>148610003.47719002</v>
      </c>
      <c r="T16" s="13">
        <f t="shared" si="5"/>
        <v>148519069.9877733</v>
      </c>
      <c r="U16" s="13">
        <f t="shared" si="5"/>
        <v>148428136.49835652</v>
      </c>
      <c r="V16" s="13">
        <f t="shared" si="5"/>
        <v>148337203.00893977</v>
      </c>
      <c r="W16" s="13">
        <f t="shared" si="5"/>
        <v>148246269.51952305</v>
      </c>
      <c r="X16" s="13">
        <f t="shared" si="5"/>
        <v>148155336.03010628</v>
      </c>
    </row>
    <row r="17" spans="1:24">
      <c r="A17" s="8" t="s">
        <v>45</v>
      </c>
      <c r="B17" s="2" t="s">
        <v>7</v>
      </c>
      <c r="C17" s="2"/>
      <c r="D17" s="14">
        <v>7742800.1950000003</v>
      </c>
      <c r="E17" s="14">
        <v>7738245.6066499995</v>
      </c>
      <c r="F17" s="14">
        <v>7733691.0182999996</v>
      </c>
      <c r="G17" s="14">
        <v>7729136.4299499998</v>
      </c>
      <c r="H17" s="14">
        <v>7724581.8415999999</v>
      </c>
      <c r="I17" s="14">
        <v>7720027.253250001</v>
      </c>
      <c r="J17" s="14">
        <v>7715472.6649000011</v>
      </c>
      <c r="K17" s="14">
        <v>7710918.0765500013</v>
      </c>
      <c r="L17" s="14">
        <v>7706363.4882000005</v>
      </c>
      <c r="M17" s="14">
        <v>7701808.8998500016</v>
      </c>
      <c r="N17" s="14">
        <v>7697254.3115000008</v>
      </c>
      <c r="O17" s="14">
        <v>7695445.5125488378</v>
      </c>
      <c r="P17" s="14">
        <v>7693636.7135976749</v>
      </c>
      <c r="Q17" s="14">
        <v>7691827.914646511</v>
      </c>
      <c r="R17" s="14">
        <v>7690019.115695348</v>
      </c>
      <c r="S17" s="14">
        <v>7688210.3167441841</v>
      </c>
      <c r="T17" s="14">
        <v>7680909.9389953483</v>
      </c>
      <c r="U17" s="14">
        <v>7673609.5612465115</v>
      </c>
      <c r="V17" s="14">
        <v>7666309.1834976757</v>
      </c>
      <c r="W17" s="14">
        <v>7659008.805748838</v>
      </c>
      <c r="X17" s="14">
        <v>7651708.4280000022</v>
      </c>
    </row>
    <row r="18" spans="1:24">
      <c r="A18" s="8" t="s">
        <v>46</v>
      </c>
      <c r="B18" s="2" t="s">
        <v>62</v>
      </c>
      <c r="C18" s="2"/>
      <c r="D18" s="14">
        <v>142176289.83546466</v>
      </c>
      <c r="E18" s="14">
        <v>142092656.72379676</v>
      </c>
      <c r="F18" s="14">
        <v>142009023.61212885</v>
      </c>
      <c r="G18" s="14">
        <v>141925390.50046092</v>
      </c>
      <c r="H18" s="14">
        <v>141841757.38879299</v>
      </c>
      <c r="I18" s="14">
        <v>141758124.27712506</v>
      </c>
      <c r="J18" s="14">
        <v>141674491.16545716</v>
      </c>
      <c r="K18" s="14">
        <v>141590858.05378923</v>
      </c>
      <c r="L18" s="14">
        <v>141507224.94212133</v>
      </c>
      <c r="M18" s="14">
        <v>141423591.8304534</v>
      </c>
      <c r="N18" s="14">
        <v>141339958.71878549</v>
      </c>
      <c r="O18" s="14">
        <v>141256325.60711756</v>
      </c>
      <c r="P18" s="14">
        <v>141172692.49544963</v>
      </c>
      <c r="Q18" s="14">
        <v>141089059.3837817</v>
      </c>
      <c r="R18" s="14">
        <v>141005426.27211377</v>
      </c>
      <c r="S18" s="14">
        <v>140921793.16044584</v>
      </c>
      <c r="T18" s="14">
        <v>140838160.04877794</v>
      </c>
      <c r="U18" s="14">
        <v>140754526.93711001</v>
      </c>
      <c r="V18" s="14">
        <v>140670893.82544211</v>
      </c>
      <c r="W18" s="14">
        <v>140587260.7137742</v>
      </c>
      <c r="X18" s="14">
        <v>140503627.60210627</v>
      </c>
    </row>
    <row r="19" spans="1:24" ht="15.75">
      <c r="A19" s="15" t="s">
        <v>48</v>
      </c>
      <c r="B19" s="10" t="s">
        <v>12</v>
      </c>
      <c r="C19" s="10"/>
      <c r="D19" s="13">
        <f>+D20+D21+D22</f>
        <v>0</v>
      </c>
      <c r="E19" s="13">
        <f t="shared" ref="E19:X19" si="6">+E20+E21+E22</f>
        <v>0</v>
      </c>
      <c r="F19" s="13">
        <f t="shared" si="6"/>
        <v>0</v>
      </c>
      <c r="G19" s="13">
        <f t="shared" si="6"/>
        <v>0</v>
      </c>
      <c r="H19" s="13">
        <f t="shared" si="6"/>
        <v>0</v>
      </c>
      <c r="I19" s="13">
        <f t="shared" si="6"/>
        <v>0</v>
      </c>
      <c r="J19" s="13">
        <f t="shared" si="6"/>
        <v>0</v>
      </c>
      <c r="K19" s="13">
        <f t="shared" si="6"/>
        <v>0</v>
      </c>
      <c r="L19" s="13">
        <f t="shared" si="6"/>
        <v>0</v>
      </c>
      <c r="M19" s="13">
        <f t="shared" si="6"/>
        <v>0</v>
      </c>
      <c r="N19" s="13">
        <f t="shared" si="6"/>
        <v>0</v>
      </c>
      <c r="O19" s="13">
        <f t="shared" si="6"/>
        <v>0</v>
      </c>
      <c r="P19" s="13">
        <f t="shared" si="6"/>
        <v>0</v>
      </c>
      <c r="Q19" s="13">
        <f t="shared" si="6"/>
        <v>0</v>
      </c>
      <c r="R19" s="13">
        <f t="shared" si="6"/>
        <v>0</v>
      </c>
      <c r="S19" s="13">
        <f t="shared" si="6"/>
        <v>0</v>
      </c>
      <c r="T19" s="13">
        <f t="shared" si="6"/>
        <v>0</v>
      </c>
      <c r="U19" s="13">
        <f t="shared" si="6"/>
        <v>0</v>
      </c>
      <c r="V19" s="13">
        <f t="shared" si="6"/>
        <v>0</v>
      </c>
      <c r="W19" s="13">
        <f t="shared" si="6"/>
        <v>0</v>
      </c>
      <c r="X19" s="13">
        <f t="shared" si="6"/>
        <v>0</v>
      </c>
    </row>
    <row r="20" spans="1:24" s="16" customFormat="1">
      <c r="A20" s="8" t="s">
        <v>59</v>
      </c>
      <c r="B20" s="2" t="s">
        <v>13</v>
      </c>
      <c r="C20" s="2"/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</row>
    <row r="21" spans="1:24" s="16" customFormat="1">
      <c r="A21" s="8" t="s">
        <v>60</v>
      </c>
      <c r="B21" s="2" t="s">
        <v>14</v>
      </c>
      <c r="C21" s="2"/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</row>
    <row r="22" spans="1:24" s="16" customFormat="1">
      <c r="A22" s="8" t="s">
        <v>61</v>
      </c>
      <c r="B22" s="2" t="s">
        <v>15</v>
      </c>
      <c r="C22" s="2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</row>
    <row r="23" spans="1:24" ht="15.75">
      <c r="A23" s="17" t="s">
        <v>50</v>
      </c>
      <c r="B23" s="10" t="s">
        <v>16</v>
      </c>
      <c r="C23" s="10"/>
      <c r="D23" s="13">
        <f>+D24+D25+D26+D27+D28+D29+D30+D31+D32+D33</f>
        <v>0</v>
      </c>
      <c r="E23" s="13">
        <f t="shared" ref="E23:X23" si="7">+E24+E25+E26+E27+E28+E29+E30+E31+E32+E33</f>
        <v>0</v>
      </c>
      <c r="F23" s="13">
        <f t="shared" si="7"/>
        <v>0</v>
      </c>
      <c r="G23" s="13">
        <f t="shared" si="7"/>
        <v>0</v>
      </c>
      <c r="H23" s="13">
        <f t="shared" si="7"/>
        <v>0</v>
      </c>
      <c r="I23" s="13">
        <f t="shared" si="7"/>
        <v>0</v>
      </c>
      <c r="J23" s="13">
        <f t="shared" si="7"/>
        <v>0</v>
      </c>
      <c r="K23" s="13">
        <f t="shared" si="7"/>
        <v>0</v>
      </c>
      <c r="L23" s="13">
        <f t="shared" si="7"/>
        <v>0</v>
      </c>
      <c r="M23" s="13">
        <f t="shared" si="7"/>
        <v>0</v>
      </c>
      <c r="N23" s="13">
        <f t="shared" si="7"/>
        <v>0</v>
      </c>
      <c r="O23" s="13">
        <f t="shared" si="7"/>
        <v>0</v>
      </c>
      <c r="P23" s="13">
        <f t="shared" si="7"/>
        <v>0</v>
      </c>
      <c r="Q23" s="13">
        <f t="shared" si="7"/>
        <v>0</v>
      </c>
      <c r="R23" s="13">
        <f t="shared" si="7"/>
        <v>0</v>
      </c>
      <c r="S23" s="13">
        <f t="shared" si="7"/>
        <v>0</v>
      </c>
      <c r="T23" s="13">
        <f t="shared" si="7"/>
        <v>0</v>
      </c>
      <c r="U23" s="13">
        <f t="shared" si="7"/>
        <v>0</v>
      </c>
      <c r="V23" s="13">
        <f t="shared" si="7"/>
        <v>0</v>
      </c>
      <c r="W23" s="13">
        <f t="shared" si="7"/>
        <v>0</v>
      </c>
      <c r="X23" s="13">
        <f t="shared" si="7"/>
        <v>0</v>
      </c>
    </row>
    <row r="24" spans="1:24" s="16" customFormat="1" ht="15.75">
      <c r="A24" s="8" t="s">
        <v>49</v>
      </c>
      <c r="B24" s="18" t="s">
        <v>17</v>
      </c>
      <c r="C24" s="18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</row>
    <row r="25" spans="1:24" s="16" customFormat="1" ht="15.75">
      <c r="A25" s="8" t="s">
        <v>51</v>
      </c>
      <c r="B25" s="18" t="s">
        <v>18</v>
      </c>
      <c r="C25" s="18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s="16" customFormat="1" ht="15.75">
      <c r="A26" s="8" t="s">
        <v>52</v>
      </c>
      <c r="B26" s="18" t="s">
        <v>19</v>
      </c>
      <c r="C26" s="18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</row>
    <row r="27" spans="1:24" s="16" customFormat="1" ht="15.75">
      <c r="A27" s="8" t="s">
        <v>52</v>
      </c>
      <c r="B27" s="18" t="s">
        <v>20</v>
      </c>
      <c r="C27" s="18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 s="16" customFormat="1" ht="15.75">
      <c r="A28" s="8" t="s">
        <v>53</v>
      </c>
      <c r="B28" s="18" t="s">
        <v>21</v>
      </c>
      <c r="C28" s="18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 s="16" customFormat="1" ht="15.75">
      <c r="A29" s="8" t="s">
        <v>54</v>
      </c>
      <c r="B29" s="18" t="s">
        <v>22</v>
      </c>
      <c r="C29" s="18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s="16" customFormat="1" ht="15.75">
      <c r="A30" s="8" t="s">
        <v>55</v>
      </c>
      <c r="B30" s="18" t="s">
        <v>23</v>
      </c>
      <c r="C30" s="18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s="16" customFormat="1" ht="15.75">
      <c r="A31" s="8" t="s">
        <v>56</v>
      </c>
      <c r="B31" s="18" t="s">
        <v>24</v>
      </c>
      <c r="C31" s="18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s="16" customFormat="1" ht="15.75">
      <c r="A32" s="8" t="s">
        <v>57</v>
      </c>
      <c r="B32" s="18" t="s">
        <v>25</v>
      </c>
      <c r="C32" s="18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s="16" customFormat="1" ht="15.75">
      <c r="A33" s="8" t="s">
        <v>58</v>
      </c>
      <c r="B33" s="18" t="s">
        <v>26</v>
      </c>
      <c r="C33" s="18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>
      <c r="A35" s="25">
        <v>4</v>
      </c>
      <c r="B35" s="9" t="s">
        <v>8</v>
      </c>
      <c r="C35" s="10"/>
      <c r="D35" s="11">
        <v>795489205.47333515</v>
      </c>
      <c r="E35" s="11">
        <v>815566056.06036723</v>
      </c>
      <c r="F35" s="11">
        <v>876267057.73416364</v>
      </c>
      <c r="G35" s="11">
        <v>906300827.24839664</v>
      </c>
      <c r="H35" s="11">
        <v>952619510.64948642</v>
      </c>
      <c r="I35" s="11">
        <v>971900015.89760184</v>
      </c>
      <c r="J35" s="11">
        <v>1029019763.860664</v>
      </c>
      <c r="K35" s="11">
        <v>1066088142.918149</v>
      </c>
      <c r="L35" s="11">
        <v>1088458212.972523</v>
      </c>
      <c r="M35" s="11">
        <v>1120839403.6872809</v>
      </c>
      <c r="N35" s="11">
        <v>1178459917.4127879</v>
      </c>
      <c r="O35" s="11">
        <v>1228301871.8730481</v>
      </c>
      <c r="P35" s="11">
        <v>1234824009.1543</v>
      </c>
      <c r="Q35" s="11">
        <v>1292747073.1461589</v>
      </c>
      <c r="R35" s="11">
        <v>1322837770.735116</v>
      </c>
      <c r="S35" s="11">
        <v>1355203864.9784031</v>
      </c>
      <c r="T35" s="11">
        <v>1419176569.053201</v>
      </c>
      <c r="U35" s="11">
        <v>1482366668.4708259</v>
      </c>
      <c r="V35" s="11">
        <v>1551571818.912601</v>
      </c>
      <c r="W35" s="11">
        <v>1598884153.7047219</v>
      </c>
      <c r="X35" s="11">
        <v>1637954099.0360489</v>
      </c>
    </row>
    <row r="36" spans="1:24" ht="15.75">
      <c r="A36" s="25">
        <v>5</v>
      </c>
      <c r="B36" s="9" t="s">
        <v>9</v>
      </c>
      <c r="C36" s="10"/>
      <c r="D36" s="11">
        <v>1639177.0000000002</v>
      </c>
      <c r="E36" s="11">
        <v>1669190</v>
      </c>
      <c r="F36" s="11">
        <v>1699284</v>
      </c>
      <c r="G36" s="11">
        <v>1729896.0000000002</v>
      </c>
      <c r="H36" s="11">
        <v>1761558</v>
      </c>
      <c r="I36" s="11">
        <v>1794531</v>
      </c>
      <c r="J36" s="11">
        <v>1829221.9999999995</v>
      </c>
      <c r="K36" s="11">
        <v>1865217.9999999995</v>
      </c>
      <c r="L36" s="11">
        <v>1900962.0000000002</v>
      </c>
      <c r="M36" s="11">
        <v>1934337.0000000002</v>
      </c>
      <c r="N36" s="11">
        <v>1963877.9999999998</v>
      </c>
      <c r="O36" s="11">
        <v>1988982.9999999998</v>
      </c>
      <c r="P36" s="11">
        <v>2010261.0000000005</v>
      </c>
      <c r="Q36" s="11">
        <v>2028976</v>
      </c>
      <c r="R36" s="11">
        <v>2047006</v>
      </c>
      <c r="S36" s="11">
        <v>2065752</v>
      </c>
      <c r="T36" s="11">
        <v>2085560.9999999998</v>
      </c>
      <c r="U36" s="11">
        <v>2106127.9999999991</v>
      </c>
      <c r="V36" s="11">
        <v>2127412.0000000005</v>
      </c>
      <c r="W36" s="11">
        <v>2149200.9999999986</v>
      </c>
      <c r="X36" s="11">
        <v>2171317.9999999991</v>
      </c>
    </row>
    <row r="37" spans="1:24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B38" s="1" t="s">
        <v>35</v>
      </c>
      <c r="C38" s="1"/>
      <c r="D38" s="33">
        <v>1990</v>
      </c>
      <c r="E38" s="33">
        <v>1991</v>
      </c>
      <c r="F38" s="33">
        <v>1992</v>
      </c>
      <c r="G38" s="33">
        <v>1993</v>
      </c>
      <c r="H38" s="33">
        <v>1994</v>
      </c>
      <c r="I38" s="33">
        <v>1995</v>
      </c>
      <c r="J38" s="33">
        <v>1996</v>
      </c>
      <c r="K38" s="33">
        <v>1997</v>
      </c>
      <c r="L38" s="33">
        <v>1998</v>
      </c>
      <c r="M38" s="33">
        <v>1999</v>
      </c>
      <c r="N38" s="33">
        <v>2000</v>
      </c>
      <c r="O38" s="33">
        <v>2001</v>
      </c>
      <c r="P38" s="33">
        <v>2002</v>
      </c>
      <c r="Q38" s="33">
        <v>2003</v>
      </c>
      <c r="R38" s="33">
        <v>2004</v>
      </c>
      <c r="S38" s="33">
        <v>2005</v>
      </c>
      <c r="T38" s="33">
        <v>2006</v>
      </c>
      <c r="U38" s="33">
        <v>2007</v>
      </c>
      <c r="V38" s="33">
        <v>2008</v>
      </c>
      <c r="W38" s="33">
        <v>2009</v>
      </c>
      <c r="X38" s="33">
        <v>2010</v>
      </c>
    </row>
    <row r="39" spans="1:24" ht="16.5">
      <c r="B39" s="23" t="s">
        <v>28</v>
      </c>
      <c r="C39" s="7"/>
      <c r="D39" s="11">
        <f t="shared" ref="D39:X39" si="8">+D7/D36</f>
        <v>12186.754275764113</v>
      </c>
      <c r="E39" s="11">
        <f t="shared" si="8"/>
        <v>12395.806853407756</v>
      </c>
      <c r="F39" s="11">
        <f t="shared" si="8"/>
        <v>12626.552051950108</v>
      </c>
      <c r="G39" s="11">
        <f t="shared" si="8"/>
        <v>12805.570862588189</v>
      </c>
      <c r="H39" s="11">
        <f t="shared" si="8"/>
        <v>12984.744505626084</v>
      </c>
      <c r="I39" s="11">
        <f t="shared" si="8"/>
        <v>13179.387936566676</v>
      </c>
      <c r="J39" s="11">
        <f t="shared" si="8"/>
        <v>13374.189208389658</v>
      </c>
      <c r="K39" s="11">
        <f t="shared" si="8"/>
        <v>13566.161043519571</v>
      </c>
      <c r="L39" s="11">
        <f t="shared" si="8"/>
        <v>13718.557878658505</v>
      </c>
      <c r="M39" s="11">
        <f t="shared" si="8"/>
        <v>13848.751926668121</v>
      </c>
      <c r="N39" s="11">
        <f t="shared" si="8"/>
        <v>13939.377713583121</v>
      </c>
      <c r="O39" s="11">
        <f t="shared" si="8"/>
        <v>13649.725498701251</v>
      </c>
      <c r="P39" s="11">
        <f t="shared" si="8"/>
        <v>13767.253387307805</v>
      </c>
      <c r="Q39" s="11">
        <f t="shared" si="8"/>
        <v>13893.215202535017</v>
      </c>
      <c r="R39" s="11">
        <f t="shared" si="8"/>
        <v>14006.782097491681</v>
      </c>
      <c r="S39" s="11">
        <f t="shared" si="8"/>
        <v>14103.535448865488</v>
      </c>
      <c r="T39" s="11">
        <f t="shared" si="8"/>
        <v>14221.186214789082</v>
      </c>
      <c r="U39" s="11">
        <f t="shared" si="8"/>
        <v>14370.178432270362</v>
      </c>
      <c r="V39" s="11">
        <f t="shared" si="8"/>
        <v>14549.261909248082</v>
      </c>
      <c r="W39" s="11">
        <f t="shared" si="8"/>
        <v>14329.473397934848</v>
      </c>
      <c r="X39" s="11">
        <f t="shared" si="8"/>
        <v>14538.276616259333</v>
      </c>
    </row>
    <row r="40" spans="1:24" ht="15.75">
      <c r="B40" s="20" t="s">
        <v>5</v>
      </c>
      <c r="C40" s="7"/>
      <c r="D40" s="11">
        <f t="shared" ref="D40:X40" si="9">+D8/D36</f>
        <v>2204.3571397029559</v>
      </c>
      <c r="E40" s="11">
        <f t="shared" si="9"/>
        <v>2377.9765356242942</v>
      </c>
      <c r="F40" s="11">
        <f t="shared" si="9"/>
        <v>2575.0499572723288</v>
      </c>
      <c r="G40" s="11">
        <f t="shared" si="9"/>
        <v>2709.5891592377602</v>
      </c>
      <c r="H40" s="11">
        <f t="shared" si="9"/>
        <v>2844.9706635061366</v>
      </c>
      <c r="I40" s="11">
        <f t="shared" si="9"/>
        <v>2989.170180431739</v>
      </c>
      <c r="J40" s="11">
        <f t="shared" si="9"/>
        <v>3132.1868582856669</v>
      </c>
      <c r="K40" s="11">
        <f t="shared" si="9"/>
        <v>3271.0117255221608</v>
      </c>
      <c r="L40" s="11">
        <f t="shared" si="9"/>
        <v>3373.2631224130205</v>
      </c>
      <c r="M40" s="11">
        <f t="shared" si="9"/>
        <v>3442.3570489814497</v>
      </c>
      <c r="N40" s="11">
        <f t="shared" si="9"/>
        <v>3503.0610569673277</v>
      </c>
      <c r="O40" s="11">
        <f t="shared" si="9"/>
        <v>3550.1508801115951</v>
      </c>
      <c r="P40" s="11">
        <f t="shared" si="9"/>
        <v>3567.9091001530778</v>
      </c>
      <c r="Q40" s="11">
        <f t="shared" si="9"/>
        <v>3583.0700744112155</v>
      </c>
      <c r="R40" s="11">
        <f t="shared" si="9"/>
        <v>3580.7838833660344</v>
      </c>
      <c r="S40" s="11">
        <f t="shared" si="9"/>
        <v>3560.0006393458234</v>
      </c>
      <c r="T40" s="11">
        <f t="shared" si="9"/>
        <v>3553.8464832935965</v>
      </c>
      <c r="U40" s="11">
        <f t="shared" si="9"/>
        <v>3581.8180143700542</v>
      </c>
      <c r="V40" s="11">
        <f t="shared" si="9"/>
        <v>3641.75652118366</v>
      </c>
      <c r="W40" s="11">
        <f t="shared" si="9"/>
        <v>3684.028760149336</v>
      </c>
      <c r="X40" s="11">
        <f t="shared" si="9"/>
        <v>3744.1208865251615</v>
      </c>
    </row>
    <row r="41" spans="1:24" ht="15.75">
      <c r="B41" s="20" t="s">
        <v>38</v>
      </c>
      <c r="C41" s="7"/>
      <c r="D41" s="37">
        <f>+D9/D36</f>
        <v>9890.9371594811637</v>
      </c>
      <c r="E41" s="37">
        <f t="shared" ref="E41:X41" si="10">+E9/E36</f>
        <v>9928.0676770233022</v>
      </c>
      <c r="F41" s="37">
        <f t="shared" si="10"/>
        <v>9963.3810303763257</v>
      </c>
      <c r="G41" s="37">
        <f t="shared" si="10"/>
        <v>10009.470995810545</v>
      </c>
      <c r="H41" s="37">
        <f t="shared" si="10"/>
        <v>10054.868128410611</v>
      </c>
      <c r="I41" s="37">
        <f t="shared" si="10"/>
        <v>10106.921256085412</v>
      </c>
      <c r="J41" s="37">
        <f t="shared" si="10"/>
        <v>10160.333769783858</v>
      </c>
      <c r="K41" s="37">
        <f t="shared" si="10"/>
        <v>10215.104102837391</v>
      </c>
      <c r="L41" s="37">
        <f t="shared" si="10"/>
        <v>10266.801031262912</v>
      </c>
      <c r="M41" s="37">
        <f t="shared" si="10"/>
        <v>10329.301072041477</v>
      </c>
      <c r="N41" s="37">
        <f t="shared" si="10"/>
        <v>10360.427414498776</v>
      </c>
      <c r="O41" s="37">
        <f t="shared" si="10"/>
        <v>10024.686210232387</v>
      </c>
      <c r="P41" s="37">
        <f t="shared" si="10"/>
        <v>10125.291052669727</v>
      </c>
      <c r="Q41" s="37">
        <f t="shared" si="10"/>
        <v>10236.81706150378</v>
      </c>
      <c r="R41" s="37">
        <f t="shared" si="10"/>
        <v>10353.357760024483</v>
      </c>
      <c r="S41" s="37">
        <f t="shared" si="10"/>
        <v>10471.594904111276</v>
      </c>
      <c r="T41" s="37">
        <f t="shared" si="10"/>
        <v>10596.126724545427</v>
      </c>
      <c r="U41" s="37">
        <f t="shared" si="10"/>
        <v>10717.886003952839</v>
      </c>
      <c r="V41" s="37">
        <f t="shared" si="10"/>
        <v>10837.778789263184</v>
      </c>
      <c r="W41" s="37">
        <f t="shared" si="10"/>
        <v>10576.467250598587</v>
      </c>
      <c r="X41" s="37">
        <f t="shared" si="10"/>
        <v>10725.922824176299</v>
      </c>
    </row>
    <row r="42" spans="1:24" ht="15.75">
      <c r="B42" s="20" t="s">
        <v>10</v>
      </c>
      <c r="C42" s="9"/>
      <c r="D42" s="11">
        <f t="shared" ref="D42:X42" si="11">+D10/D36</f>
        <v>91.459976579993878</v>
      </c>
      <c r="E42" s="11">
        <f t="shared" si="11"/>
        <v>89.762640760157169</v>
      </c>
      <c r="F42" s="11">
        <f t="shared" si="11"/>
        <v>88.121064301452165</v>
      </c>
      <c r="G42" s="11">
        <f t="shared" si="11"/>
        <v>86.510707539881537</v>
      </c>
      <c r="H42" s="11">
        <f t="shared" si="11"/>
        <v>84.905713709337405</v>
      </c>
      <c r="I42" s="11">
        <f t="shared" si="11"/>
        <v>83.296500049525505</v>
      </c>
      <c r="J42" s="11">
        <f t="shared" si="11"/>
        <v>81.668580320134566</v>
      </c>
      <c r="K42" s="11">
        <f t="shared" si="11"/>
        <v>80.045215160018444</v>
      </c>
      <c r="L42" s="11">
        <f t="shared" si="11"/>
        <v>78.493724982572672</v>
      </c>
      <c r="M42" s="11">
        <f t="shared" si="11"/>
        <v>77.093805645191807</v>
      </c>
      <c r="N42" s="11">
        <f t="shared" si="11"/>
        <v>75.889242117018227</v>
      </c>
      <c r="O42" s="11">
        <f t="shared" si="11"/>
        <v>74.888408357269228</v>
      </c>
      <c r="P42" s="11">
        <f t="shared" si="11"/>
        <v>74.053234484998356</v>
      </c>
      <c r="Q42" s="11">
        <f t="shared" si="11"/>
        <v>73.328066620023208</v>
      </c>
      <c r="R42" s="11">
        <f t="shared" si="11"/>
        <v>72.640454101164892</v>
      </c>
      <c r="S42" s="11">
        <f t="shared" si="11"/>
        <v>71.939905408388825</v>
      </c>
      <c r="T42" s="11">
        <f t="shared" si="11"/>
        <v>71.213006950059636</v>
      </c>
      <c r="U42" s="11">
        <f t="shared" si="11"/>
        <v>70.474413947469756</v>
      </c>
      <c r="V42" s="11">
        <f t="shared" si="11"/>
        <v>69.726598801238197</v>
      </c>
      <c r="W42" s="11">
        <f t="shared" si="11"/>
        <v>68.977387186923494</v>
      </c>
      <c r="X42" s="11">
        <f t="shared" si="11"/>
        <v>68.232905557871462</v>
      </c>
    </row>
    <row r="43" spans="1:24" ht="15.75">
      <c r="B43" s="26" t="s">
        <v>32</v>
      </c>
      <c r="C43" s="9"/>
      <c r="D43" s="11">
        <f t="shared" ref="D43:X43" si="12">+D11/D36</f>
        <v>91.459976579993878</v>
      </c>
      <c r="E43" s="11">
        <f t="shared" si="12"/>
        <v>89.762640760157169</v>
      </c>
      <c r="F43" s="11">
        <f t="shared" si="12"/>
        <v>88.121064301452165</v>
      </c>
      <c r="G43" s="11">
        <f t="shared" si="12"/>
        <v>86.510707539881537</v>
      </c>
      <c r="H43" s="11">
        <f t="shared" si="12"/>
        <v>84.905713709337405</v>
      </c>
      <c r="I43" s="11">
        <f t="shared" si="12"/>
        <v>83.296500049525505</v>
      </c>
      <c r="J43" s="11">
        <f t="shared" si="12"/>
        <v>81.668580320134566</v>
      </c>
      <c r="K43" s="11">
        <f t="shared" si="12"/>
        <v>80.045215160018444</v>
      </c>
      <c r="L43" s="11">
        <f t="shared" si="12"/>
        <v>78.493724982572672</v>
      </c>
      <c r="M43" s="11">
        <f t="shared" si="12"/>
        <v>77.093805645191807</v>
      </c>
      <c r="N43" s="11">
        <f t="shared" si="12"/>
        <v>75.889242117018227</v>
      </c>
      <c r="O43" s="11">
        <f t="shared" si="12"/>
        <v>74.888408357269228</v>
      </c>
      <c r="P43" s="11">
        <f t="shared" si="12"/>
        <v>74.053234484998356</v>
      </c>
      <c r="Q43" s="11">
        <f t="shared" si="12"/>
        <v>73.328066620023208</v>
      </c>
      <c r="R43" s="11">
        <f t="shared" si="12"/>
        <v>72.640454101164892</v>
      </c>
      <c r="S43" s="11">
        <f t="shared" si="12"/>
        <v>71.939905408388825</v>
      </c>
      <c r="T43" s="11">
        <f t="shared" si="12"/>
        <v>71.213006950059636</v>
      </c>
      <c r="U43" s="11">
        <f t="shared" si="12"/>
        <v>70.474413947469756</v>
      </c>
      <c r="V43" s="11">
        <f t="shared" si="12"/>
        <v>69.726598801238197</v>
      </c>
      <c r="W43" s="11">
        <f t="shared" si="12"/>
        <v>68.977387186923494</v>
      </c>
      <c r="X43" s="11">
        <f t="shared" si="12"/>
        <v>68.232905557871462</v>
      </c>
    </row>
    <row r="44" spans="1:24" ht="15.75">
      <c r="B44" s="26" t="s">
        <v>33</v>
      </c>
      <c r="C44" s="9"/>
      <c r="D44" s="11">
        <f t="shared" ref="D44:X44" si="13">+D12/D36</f>
        <v>0</v>
      </c>
      <c r="E44" s="11">
        <f t="shared" si="13"/>
        <v>0</v>
      </c>
      <c r="F44" s="11">
        <f t="shared" si="13"/>
        <v>0</v>
      </c>
      <c r="G44" s="11">
        <f t="shared" si="13"/>
        <v>0</v>
      </c>
      <c r="H44" s="11">
        <f t="shared" si="13"/>
        <v>0</v>
      </c>
      <c r="I44" s="11">
        <f t="shared" si="13"/>
        <v>0</v>
      </c>
      <c r="J44" s="11">
        <f t="shared" si="13"/>
        <v>0</v>
      </c>
      <c r="K44" s="11">
        <f t="shared" si="13"/>
        <v>0</v>
      </c>
      <c r="L44" s="11">
        <f t="shared" si="13"/>
        <v>0</v>
      </c>
      <c r="M44" s="11">
        <f t="shared" si="13"/>
        <v>0</v>
      </c>
      <c r="N44" s="11">
        <f t="shared" si="13"/>
        <v>0</v>
      </c>
      <c r="O44" s="11">
        <f t="shared" si="13"/>
        <v>0</v>
      </c>
      <c r="P44" s="11">
        <f t="shared" si="13"/>
        <v>0</v>
      </c>
      <c r="Q44" s="11">
        <f t="shared" si="13"/>
        <v>0</v>
      </c>
      <c r="R44" s="11">
        <f t="shared" si="13"/>
        <v>0</v>
      </c>
      <c r="S44" s="11">
        <f t="shared" si="13"/>
        <v>0</v>
      </c>
      <c r="T44" s="11">
        <f t="shared" si="13"/>
        <v>0</v>
      </c>
      <c r="U44" s="11">
        <f t="shared" si="13"/>
        <v>0</v>
      </c>
      <c r="V44" s="11">
        <f t="shared" si="13"/>
        <v>0</v>
      </c>
      <c r="W44" s="11">
        <f t="shared" si="13"/>
        <v>0</v>
      </c>
      <c r="X44" s="11">
        <f t="shared" si="13"/>
        <v>0</v>
      </c>
    </row>
    <row r="45" spans="1:24" ht="15.75">
      <c r="B45" s="10" t="s">
        <v>31</v>
      </c>
      <c r="C45" s="9"/>
      <c r="D45" s="11">
        <f t="shared" ref="D45:X45" si="14">+D13/D36</f>
        <v>0</v>
      </c>
      <c r="E45" s="11">
        <f t="shared" si="14"/>
        <v>0</v>
      </c>
      <c r="F45" s="11">
        <f t="shared" si="14"/>
        <v>0</v>
      </c>
      <c r="G45" s="11">
        <f t="shared" si="14"/>
        <v>0</v>
      </c>
      <c r="H45" s="11">
        <f t="shared" si="14"/>
        <v>0</v>
      </c>
      <c r="I45" s="11">
        <f t="shared" si="14"/>
        <v>0</v>
      </c>
      <c r="J45" s="11">
        <f t="shared" si="14"/>
        <v>0</v>
      </c>
      <c r="K45" s="11">
        <f t="shared" si="14"/>
        <v>0</v>
      </c>
      <c r="L45" s="11">
        <f t="shared" si="14"/>
        <v>0</v>
      </c>
      <c r="M45" s="11">
        <f t="shared" si="14"/>
        <v>0</v>
      </c>
      <c r="N45" s="11">
        <f t="shared" si="14"/>
        <v>0</v>
      </c>
      <c r="O45" s="11">
        <f t="shared" si="14"/>
        <v>0</v>
      </c>
      <c r="P45" s="11">
        <f t="shared" si="14"/>
        <v>0</v>
      </c>
      <c r="Q45" s="11">
        <f t="shared" si="14"/>
        <v>0</v>
      </c>
      <c r="R45" s="11">
        <f t="shared" si="14"/>
        <v>0</v>
      </c>
      <c r="S45" s="11">
        <f t="shared" si="14"/>
        <v>0</v>
      </c>
      <c r="T45" s="11">
        <f t="shared" si="14"/>
        <v>0</v>
      </c>
      <c r="U45" s="11">
        <f t="shared" si="14"/>
        <v>0</v>
      </c>
      <c r="V45" s="11">
        <f t="shared" si="14"/>
        <v>0</v>
      </c>
      <c r="W45" s="11">
        <f t="shared" si="14"/>
        <v>0</v>
      </c>
      <c r="X45" s="11">
        <f t="shared" si="14"/>
        <v>0</v>
      </c>
    </row>
    <row r="46" spans="1:24" ht="15.75">
      <c r="B46" s="10" t="s">
        <v>11</v>
      </c>
      <c r="C46" s="9"/>
      <c r="D46" s="11">
        <f t="shared" ref="D46:X46" si="15">+D16/D36</f>
        <v>91.459976579993878</v>
      </c>
      <c r="E46" s="11">
        <f t="shared" si="15"/>
        <v>89.762640760157169</v>
      </c>
      <c r="F46" s="11">
        <f t="shared" si="15"/>
        <v>88.121064301452165</v>
      </c>
      <c r="G46" s="11">
        <f t="shared" si="15"/>
        <v>86.510707539881537</v>
      </c>
      <c r="H46" s="11">
        <f t="shared" si="15"/>
        <v>84.905713709337405</v>
      </c>
      <c r="I46" s="11">
        <f t="shared" si="15"/>
        <v>83.296500049525505</v>
      </c>
      <c r="J46" s="11">
        <f t="shared" si="15"/>
        <v>81.668580320134566</v>
      </c>
      <c r="K46" s="11">
        <f t="shared" si="15"/>
        <v>80.045215160018444</v>
      </c>
      <c r="L46" s="11">
        <f t="shared" si="15"/>
        <v>78.493724982572672</v>
      </c>
      <c r="M46" s="11">
        <f t="shared" si="15"/>
        <v>77.093805645191807</v>
      </c>
      <c r="N46" s="11">
        <f t="shared" si="15"/>
        <v>75.889242117018227</v>
      </c>
      <c r="O46" s="11">
        <f t="shared" si="15"/>
        <v>74.888408357269228</v>
      </c>
      <c r="P46" s="11">
        <f t="shared" si="15"/>
        <v>74.053234484998356</v>
      </c>
      <c r="Q46" s="11">
        <f t="shared" si="15"/>
        <v>73.328066620023208</v>
      </c>
      <c r="R46" s="11">
        <f t="shared" si="15"/>
        <v>72.640454101164892</v>
      </c>
      <c r="S46" s="11">
        <f t="shared" si="15"/>
        <v>71.939905408388825</v>
      </c>
      <c r="T46" s="11">
        <f t="shared" si="15"/>
        <v>71.213006950059636</v>
      </c>
      <c r="U46" s="11">
        <f t="shared" si="15"/>
        <v>70.474413947469756</v>
      </c>
      <c r="V46" s="11">
        <f t="shared" si="15"/>
        <v>69.726598801238197</v>
      </c>
      <c r="W46" s="11">
        <f t="shared" si="15"/>
        <v>68.977387186923494</v>
      </c>
      <c r="X46" s="11">
        <f t="shared" si="15"/>
        <v>68.232905557871462</v>
      </c>
    </row>
    <row r="47" spans="1:24" ht="15.75">
      <c r="B47" s="10" t="s">
        <v>12</v>
      </c>
      <c r="C47" s="9"/>
      <c r="D47" s="11">
        <f t="shared" ref="D47:X47" si="16">+D19/D36</f>
        <v>0</v>
      </c>
      <c r="E47" s="11">
        <f t="shared" si="16"/>
        <v>0</v>
      </c>
      <c r="F47" s="11">
        <f t="shared" si="16"/>
        <v>0</v>
      </c>
      <c r="G47" s="11">
        <f t="shared" si="16"/>
        <v>0</v>
      </c>
      <c r="H47" s="11">
        <f t="shared" si="16"/>
        <v>0</v>
      </c>
      <c r="I47" s="11">
        <f t="shared" si="16"/>
        <v>0</v>
      </c>
      <c r="J47" s="11">
        <f t="shared" si="16"/>
        <v>0</v>
      </c>
      <c r="K47" s="11">
        <f t="shared" si="16"/>
        <v>0</v>
      </c>
      <c r="L47" s="11">
        <f t="shared" si="16"/>
        <v>0</v>
      </c>
      <c r="M47" s="11">
        <f t="shared" si="16"/>
        <v>0</v>
      </c>
      <c r="N47" s="11">
        <f t="shared" si="16"/>
        <v>0</v>
      </c>
      <c r="O47" s="11">
        <f t="shared" si="16"/>
        <v>0</v>
      </c>
      <c r="P47" s="11">
        <f t="shared" si="16"/>
        <v>0</v>
      </c>
      <c r="Q47" s="11">
        <f t="shared" si="16"/>
        <v>0</v>
      </c>
      <c r="R47" s="11">
        <f t="shared" si="16"/>
        <v>0</v>
      </c>
      <c r="S47" s="11">
        <f t="shared" si="16"/>
        <v>0</v>
      </c>
      <c r="T47" s="11">
        <f t="shared" si="16"/>
        <v>0</v>
      </c>
      <c r="U47" s="11">
        <f t="shared" si="16"/>
        <v>0</v>
      </c>
      <c r="V47" s="11">
        <f t="shared" si="16"/>
        <v>0</v>
      </c>
      <c r="W47" s="11">
        <f t="shared" si="16"/>
        <v>0</v>
      </c>
      <c r="X47" s="11">
        <f t="shared" si="16"/>
        <v>0</v>
      </c>
    </row>
    <row r="48" spans="1:24" ht="15.75">
      <c r="B48" s="10" t="s">
        <v>16</v>
      </c>
      <c r="C48" s="9"/>
      <c r="D48" s="11">
        <f t="shared" ref="D48:X48" si="17">+D23/D36</f>
        <v>0</v>
      </c>
      <c r="E48" s="11">
        <f t="shared" si="17"/>
        <v>0</v>
      </c>
      <c r="F48" s="11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1">
        <f t="shared" si="17"/>
        <v>0</v>
      </c>
      <c r="R48" s="11">
        <f t="shared" si="17"/>
        <v>0</v>
      </c>
      <c r="S48" s="11">
        <f t="shared" si="17"/>
        <v>0</v>
      </c>
      <c r="T48" s="11">
        <f t="shared" si="17"/>
        <v>0</v>
      </c>
      <c r="U48" s="11">
        <f t="shared" si="17"/>
        <v>0</v>
      </c>
      <c r="V48" s="11">
        <f t="shared" si="17"/>
        <v>0</v>
      </c>
      <c r="W48" s="11">
        <f t="shared" si="17"/>
        <v>0</v>
      </c>
      <c r="X48" s="11">
        <f t="shared" si="17"/>
        <v>0</v>
      </c>
    </row>
    <row r="49" spans="2:24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ht="15.75">
      <c r="B50" s="9" t="s">
        <v>8</v>
      </c>
      <c r="C50" s="9"/>
      <c r="D50" s="11">
        <f>+D35/D36</f>
        <v>485.2979302865615</v>
      </c>
      <c r="E50" s="11">
        <f t="shared" ref="E50:X50" si="18">+E35/E36</f>
        <v>488.59989339761637</v>
      </c>
      <c r="F50" s="11">
        <f t="shared" si="18"/>
        <v>515.66839782765192</v>
      </c>
      <c r="G50" s="11">
        <f t="shared" si="18"/>
        <v>523.90480540355986</v>
      </c>
      <c r="H50" s="11">
        <f t="shared" si="18"/>
        <v>540.78237029350521</v>
      </c>
      <c r="I50" s="11">
        <f t="shared" si="18"/>
        <v>541.58998417837404</v>
      </c>
      <c r="J50" s="11">
        <f t="shared" si="18"/>
        <v>562.54504038365178</v>
      </c>
      <c r="K50" s="11">
        <f t="shared" si="18"/>
        <v>571.56222110131318</v>
      </c>
      <c r="L50" s="11">
        <f t="shared" si="18"/>
        <v>572.58283593913131</v>
      </c>
      <c r="M50" s="11">
        <f t="shared" si="18"/>
        <v>579.44370794090207</v>
      </c>
      <c r="N50" s="11">
        <f t="shared" si="18"/>
        <v>600.06778293396439</v>
      </c>
      <c r="O50" s="11">
        <f t="shared" si="18"/>
        <v>617.55272512286342</v>
      </c>
      <c r="P50" s="11">
        <f t="shared" si="18"/>
        <v>614.26054087220496</v>
      </c>
      <c r="Q50" s="11">
        <f t="shared" si="18"/>
        <v>637.14261437599998</v>
      </c>
      <c r="R50" s="11">
        <f t="shared" si="18"/>
        <v>646.23052923885712</v>
      </c>
      <c r="S50" s="11">
        <f t="shared" si="18"/>
        <v>656.03415365368301</v>
      </c>
      <c r="T50" s="11">
        <f t="shared" si="18"/>
        <v>680.47713255723579</v>
      </c>
      <c r="U50" s="11">
        <f t="shared" si="18"/>
        <v>703.83503209245907</v>
      </c>
      <c r="V50" s="11">
        <f t="shared" si="18"/>
        <v>729.32361898522743</v>
      </c>
      <c r="W50" s="11">
        <f t="shared" si="18"/>
        <v>743.94351840740956</v>
      </c>
      <c r="X50" s="11">
        <f t="shared" si="18"/>
        <v>754.35937943500198</v>
      </c>
    </row>
    <row r="51" spans="2:24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30">
      <c r="B52" s="28" t="s">
        <v>34</v>
      </c>
      <c r="C52" s="1"/>
      <c r="D52" s="34">
        <v>1990</v>
      </c>
      <c r="E52" s="34">
        <v>1991</v>
      </c>
      <c r="F52" s="34">
        <v>1992</v>
      </c>
      <c r="G52" s="34">
        <v>1993</v>
      </c>
      <c r="H52" s="34">
        <v>1994</v>
      </c>
      <c r="I52" s="34">
        <v>1995</v>
      </c>
      <c r="J52" s="34">
        <v>1996</v>
      </c>
      <c r="K52" s="34">
        <v>1997</v>
      </c>
      <c r="L52" s="34">
        <v>1998</v>
      </c>
      <c r="M52" s="34">
        <v>1999</v>
      </c>
      <c r="N52" s="34">
        <v>2000</v>
      </c>
      <c r="O52" s="34">
        <v>2001</v>
      </c>
      <c r="P52" s="34">
        <v>2002</v>
      </c>
      <c r="Q52" s="34">
        <v>2003</v>
      </c>
      <c r="R52" s="34">
        <v>2004</v>
      </c>
      <c r="S52" s="34">
        <v>2005</v>
      </c>
      <c r="T52" s="34">
        <v>2006</v>
      </c>
      <c r="U52" s="34">
        <v>2007</v>
      </c>
      <c r="V52" s="34">
        <v>2008</v>
      </c>
      <c r="W52" s="34">
        <v>2009</v>
      </c>
      <c r="X52" s="34">
        <v>2010</v>
      </c>
    </row>
    <row r="53" spans="2:24" ht="16.5">
      <c r="B53" s="23" t="s">
        <v>28</v>
      </c>
      <c r="C53" s="7"/>
      <c r="D53" s="32">
        <f>IFERROR(((D39/$D39)-1)*100,0)</f>
        <v>0</v>
      </c>
      <c r="E53" s="32">
        <f>IFERROR(((E39/$D39)-1)*100,0)</f>
        <v>1.7154081629379148</v>
      </c>
      <c r="F53" s="32">
        <f>IFERROR(((F39/$D39)-1)*100,0)</f>
        <v>3.6088179529526032</v>
      </c>
      <c r="G53" s="32">
        <f>IFERROR(((G39/$D39)-1)*100,0)</f>
        <v>5.0777801276810974</v>
      </c>
      <c r="H53" s="32">
        <f t="shared" ref="H53:X53" si="19">IFERROR(((H39/$D39)-1)*100,0)</f>
        <v>6.5480127998390758</v>
      </c>
      <c r="I53" s="32">
        <f t="shared" si="19"/>
        <v>8.1451848321633982</v>
      </c>
      <c r="J53" s="32">
        <f t="shared" si="19"/>
        <v>9.7436520484129652</v>
      </c>
      <c r="K53" s="32">
        <f t="shared" si="19"/>
        <v>11.318901953235351</v>
      </c>
      <c r="L53" s="32">
        <f t="shared" si="19"/>
        <v>12.569414039476445</v>
      </c>
      <c r="M53" s="32">
        <f t="shared" si="19"/>
        <v>13.637738263166877</v>
      </c>
      <c r="N53" s="32">
        <f t="shared" si="19"/>
        <v>14.381379965168106</v>
      </c>
      <c r="O53" s="32">
        <f t="shared" si="19"/>
        <v>12.004600977690671</v>
      </c>
      <c r="P53" s="32">
        <f t="shared" si="19"/>
        <v>12.968991380148221</v>
      </c>
      <c r="Q53" s="32">
        <f t="shared" si="19"/>
        <v>14.002587466332649</v>
      </c>
      <c r="R53" s="32">
        <f t="shared" si="19"/>
        <v>14.93447541932531</v>
      </c>
      <c r="S53" s="32">
        <f t="shared" si="19"/>
        <v>15.728397649842595</v>
      </c>
      <c r="T53" s="32">
        <f t="shared" si="19"/>
        <v>16.693796338134593</v>
      </c>
      <c r="U53" s="32">
        <f t="shared" si="19"/>
        <v>17.916371390604311</v>
      </c>
      <c r="V53" s="32">
        <f t="shared" si="19"/>
        <v>19.385864193407954</v>
      </c>
      <c r="W53" s="32">
        <f t="shared" si="19"/>
        <v>17.582360927978801</v>
      </c>
      <c r="X53" s="32">
        <f t="shared" si="19"/>
        <v>19.295722940534787</v>
      </c>
    </row>
    <row r="54" spans="2:24" ht="15.75">
      <c r="B54" s="20" t="s">
        <v>5</v>
      </c>
      <c r="C54" s="7"/>
      <c r="D54" s="32">
        <f t="shared" ref="D54:E60" si="20">IFERROR(((D40/$D40)-1)*100,0)</f>
        <v>0</v>
      </c>
      <c r="E54" s="32">
        <f t="shared" si="20"/>
        <v>7.8761917837294693</v>
      </c>
      <c r="F54" s="32">
        <f t="shared" ref="F54:I54" si="21">IFERROR(((F40/$D40)-1)*100,0)</f>
        <v>16.816368404773318</v>
      </c>
      <c r="G54" s="32">
        <f t="shared" si="21"/>
        <v>22.919698919698916</v>
      </c>
      <c r="H54" s="32">
        <f t="shared" si="21"/>
        <v>29.061240225778718</v>
      </c>
      <c r="I54" s="32">
        <f t="shared" si="21"/>
        <v>35.602808029307774</v>
      </c>
      <c r="J54" s="32">
        <f t="shared" ref="J54:X54" si="22">IFERROR(((J40/$D40)-1)*100,0)</f>
        <v>42.090716693382049</v>
      </c>
      <c r="K54" s="32">
        <f t="shared" si="22"/>
        <v>48.388465126977565</v>
      </c>
      <c r="L54" s="32">
        <f t="shared" si="22"/>
        <v>53.027069055950626</v>
      </c>
      <c r="M54" s="32">
        <f t="shared" si="22"/>
        <v>56.161494296033986</v>
      </c>
      <c r="N54" s="32">
        <f t="shared" si="22"/>
        <v>58.915313397872367</v>
      </c>
      <c r="O54" s="32">
        <f t="shared" si="22"/>
        <v>61.051529090698487</v>
      </c>
      <c r="P54" s="32">
        <f t="shared" si="22"/>
        <v>61.85712541271171</v>
      </c>
      <c r="Q54" s="32">
        <f t="shared" si="22"/>
        <v>62.544898459332487</v>
      </c>
      <c r="R54" s="32">
        <f t="shared" si="22"/>
        <v>62.441186088773094</v>
      </c>
      <c r="S54" s="32">
        <f t="shared" si="22"/>
        <v>61.498360461932442</v>
      </c>
      <c r="T54" s="32">
        <f t="shared" si="22"/>
        <v>61.219179019806582</v>
      </c>
      <c r="U54" s="32">
        <f t="shared" si="22"/>
        <v>62.488099131373765</v>
      </c>
      <c r="V54" s="32">
        <f t="shared" si="22"/>
        <v>65.207191502298855</v>
      </c>
      <c r="W54" s="32">
        <f t="shared" si="22"/>
        <v>67.124858934871611</v>
      </c>
      <c r="X54" s="39">
        <f t="shared" si="22"/>
        <v>69.850920211127573</v>
      </c>
    </row>
    <row r="55" spans="2:24" ht="15.75">
      <c r="B55" s="20" t="s">
        <v>38</v>
      </c>
      <c r="C55" s="7"/>
      <c r="D55" s="32">
        <f t="shared" si="20"/>
        <v>0</v>
      </c>
      <c r="E55" s="32">
        <f t="shared" si="20"/>
        <v>0.37539938777739756</v>
      </c>
      <c r="F55" s="32">
        <f t="shared" ref="F55:I55" si="23">IFERROR(((F41/$D41)-1)*100,0)</f>
        <v>0.73242676327913703</v>
      </c>
      <c r="G55" s="32">
        <f t="shared" si="23"/>
        <v>1.1984085473210948</v>
      </c>
      <c r="H55" s="32">
        <f t="shared" si="23"/>
        <v>1.6573856075135174</v>
      </c>
      <c r="I55" s="32">
        <f t="shared" si="23"/>
        <v>2.1836565445895406</v>
      </c>
      <c r="J55" s="32">
        <f t="shared" ref="J55:X55" si="24">IFERROR(((J41/$D41)-1)*100,0)</f>
        <v>2.7236712351817793</v>
      </c>
      <c r="K55" s="32">
        <f t="shared" si="24"/>
        <v>3.2774138398553143</v>
      </c>
      <c r="L55" s="32">
        <f t="shared" si="24"/>
        <v>3.8000835079763595</v>
      </c>
      <c r="M55" s="32">
        <f t="shared" si="24"/>
        <v>4.4319755094198499</v>
      </c>
      <c r="N55" s="32">
        <f t="shared" si="24"/>
        <v>4.7466710934218392</v>
      </c>
      <c r="O55" s="32">
        <f t="shared" si="24"/>
        <v>1.3522384036482871</v>
      </c>
      <c r="P55" s="32">
        <f t="shared" si="24"/>
        <v>2.3693800638892704</v>
      </c>
      <c r="Q55" s="32">
        <f t="shared" si="24"/>
        <v>3.4969376151689158</v>
      </c>
      <c r="R55" s="32">
        <f t="shared" si="24"/>
        <v>4.6751950102125184</v>
      </c>
      <c r="S55" s="32">
        <f t="shared" si="24"/>
        <v>5.8706039202110594</v>
      </c>
      <c r="T55" s="32">
        <f t="shared" si="24"/>
        <v>7.1296536788557852</v>
      </c>
      <c r="U55" s="32">
        <f t="shared" si="24"/>
        <v>8.3606723118141204</v>
      </c>
      <c r="V55" s="32">
        <f t="shared" si="24"/>
        <v>9.5728201940339375</v>
      </c>
      <c r="W55" s="32">
        <f t="shared" si="24"/>
        <v>6.9308911791062577</v>
      </c>
      <c r="X55" s="32">
        <f t="shared" si="24"/>
        <v>8.4419266974590244</v>
      </c>
    </row>
    <row r="56" spans="2:24" ht="15.75">
      <c r="B56" s="20" t="s">
        <v>10</v>
      </c>
      <c r="C56" s="9"/>
      <c r="D56" s="32">
        <f t="shared" si="20"/>
        <v>0</v>
      </c>
      <c r="E56" s="32">
        <f t="shared" si="20"/>
        <v>-1.8558235889686303</v>
      </c>
      <c r="F56" s="32">
        <f t="shared" ref="F56:I56" si="25">IFERROR(((F42/$D42)-1)*100,0)</f>
        <v>-3.6506813180969822</v>
      </c>
      <c r="G56" s="32">
        <f t="shared" si="25"/>
        <v>-5.4114042285846704</v>
      </c>
      <c r="H56" s="32">
        <f t="shared" si="25"/>
        <v>-7.1662634474041198</v>
      </c>
      <c r="I56" s="32">
        <f t="shared" si="25"/>
        <v>-8.9257365196549472</v>
      </c>
      <c r="J56" s="32">
        <f t="shared" ref="J56:X56" si="26">IFERROR(((J42/$D42)-1)*100,0)</f>
        <v>-10.705662330118182</v>
      </c>
      <c r="K56" s="32">
        <f t="shared" si="26"/>
        <v>-12.480608290984762</v>
      </c>
      <c r="L56" s="32">
        <f t="shared" si="26"/>
        <v>-14.176967983455036</v>
      </c>
      <c r="M56" s="32">
        <f t="shared" si="26"/>
        <v>-15.707603994668585</v>
      </c>
      <c r="N56" s="32">
        <f t="shared" si="26"/>
        <v>-17.024642958832359</v>
      </c>
      <c r="O56" s="32">
        <f t="shared" si="26"/>
        <v>-18.11892900303841</v>
      </c>
      <c r="P56" s="32">
        <f t="shared" si="26"/>
        <v>-19.032086761766244</v>
      </c>
      <c r="Q56" s="32">
        <f t="shared" si="26"/>
        <v>-19.824966764683026</v>
      </c>
      <c r="R56" s="32">
        <f t="shared" si="26"/>
        <v>-20.576784712347717</v>
      </c>
      <c r="S56" s="32">
        <f t="shared" si="26"/>
        <v>-21.34274674182992</v>
      </c>
      <c r="T56" s="32">
        <f t="shared" si="26"/>
        <v>-22.13751893127327</v>
      </c>
      <c r="U56" s="32">
        <f t="shared" si="26"/>
        <v>-22.945077636412325</v>
      </c>
      <c r="V56" s="32">
        <f t="shared" si="26"/>
        <v>-23.762719597623072</v>
      </c>
      <c r="W56" s="32">
        <f t="shared" si="26"/>
        <v>-24.5818884213319</v>
      </c>
      <c r="X56" s="32">
        <f t="shared" si="26"/>
        <v>-25.395885600087887</v>
      </c>
    </row>
    <row r="57" spans="2:24" ht="15.75">
      <c r="B57" s="26" t="s">
        <v>32</v>
      </c>
      <c r="C57" s="9"/>
      <c r="D57" s="32">
        <f t="shared" si="20"/>
        <v>0</v>
      </c>
      <c r="E57" s="32">
        <f t="shared" si="20"/>
        <v>-1.8558235889686303</v>
      </c>
      <c r="F57" s="32">
        <f t="shared" ref="F57:I57" si="27">IFERROR(((F43/$D43)-1)*100,0)</f>
        <v>-3.6506813180969822</v>
      </c>
      <c r="G57" s="32">
        <f t="shared" si="27"/>
        <v>-5.4114042285846704</v>
      </c>
      <c r="H57" s="32">
        <f t="shared" si="27"/>
        <v>-7.1662634474041198</v>
      </c>
      <c r="I57" s="32">
        <f t="shared" si="27"/>
        <v>-8.9257365196549472</v>
      </c>
      <c r="J57" s="32">
        <f t="shared" ref="J57:X57" si="28">IFERROR(((J43/$D43)-1)*100,0)</f>
        <v>-10.705662330118182</v>
      </c>
      <c r="K57" s="32">
        <f t="shared" si="28"/>
        <v>-12.480608290984762</v>
      </c>
      <c r="L57" s="32">
        <f t="shared" si="28"/>
        <v>-14.176967983455036</v>
      </c>
      <c r="M57" s="32">
        <f t="shared" si="28"/>
        <v>-15.707603994668585</v>
      </c>
      <c r="N57" s="32">
        <f t="shared" si="28"/>
        <v>-17.024642958832359</v>
      </c>
      <c r="O57" s="32">
        <f t="shared" si="28"/>
        <v>-18.11892900303841</v>
      </c>
      <c r="P57" s="32">
        <f t="shared" si="28"/>
        <v>-19.032086761766244</v>
      </c>
      <c r="Q57" s="32">
        <f t="shared" si="28"/>
        <v>-19.824966764683026</v>
      </c>
      <c r="R57" s="32">
        <f t="shared" si="28"/>
        <v>-20.576784712347717</v>
      </c>
      <c r="S57" s="32">
        <f t="shared" si="28"/>
        <v>-21.34274674182992</v>
      </c>
      <c r="T57" s="32">
        <f t="shared" si="28"/>
        <v>-22.13751893127327</v>
      </c>
      <c r="U57" s="32">
        <f t="shared" si="28"/>
        <v>-22.945077636412325</v>
      </c>
      <c r="V57" s="32">
        <f t="shared" si="28"/>
        <v>-23.762719597623072</v>
      </c>
      <c r="W57" s="32">
        <f t="shared" si="28"/>
        <v>-24.5818884213319</v>
      </c>
      <c r="X57" s="32">
        <f t="shared" si="28"/>
        <v>-25.395885600087887</v>
      </c>
    </row>
    <row r="58" spans="2:24" ht="15.75">
      <c r="B58" s="26" t="s">
        <v>33</v>
      </c>
      <c r="C58" s="9"/>
      <c r="D58" s="32">
        <f t="shared" si="20"/>
        <v>0</v>
      </c>
      <c r="E58" s="32">
        <f t="shared" si="20"/>
        <v>0</v>
      </c>
      <c r="F58" s="32">
        <f t="shared" ref="F58:I58" si="29">IFERROR(((F44/$D44)-1)*100,0)</f>
        <v>0</v>
      </c>
      <c r="G58" s="32">
        <f t="shared" si="29"/>
        <v>0</v>
      </c>
      <c r="H58" s="32">
        <f t="shared" si="29"/>
        <v>0</v>
      </c>
      <c r="I58" s="32">
        <f t="shared" si="29"/>
        <v>0</v>
      </c>
      <c r="J58" s="32">
        <f t="shared" ref="J58:X58" si="30">IFERROR(((J44/$D44)-1)*100,0)</f>
        <v>0</v>
      </c>
      <c r="K58" s="32">
        <f t="shared" si="30"/>
        <v>0</v>
      </c>
      <c r="L58" s="32">
        <f t="shared" si="30"/>
        <v>0</v>
      </c>
      <c r="M58" s="32">
        <f t="shared" si="30"/>
        <v>0</v>
      </c>
      <c r="N58" s="32">
        <f t="shared" si="30"/>
        <v>0</v>
      </c>
      <c r="O58" s="32">
        <f t="shared" si="30"/>
        <v>0</v>
      </c>
      <c r="P58" s="32">
        <f t="shared" si="30"/>
        <v>0</v>
      </c>
      <c r="Q58" s="32">
        <f t="shared" si="30"/>
        <v>0</v>
      </c>
      <c r="R58" s="32">
        <f t="shared" si="30"/>
        <v>0</v>
      </c>
      <c r="S58" s="32">
        <f t="shared" si="30"/>
        <v>0</v>
      </c>
      <c r="T58" s="32">
        <f t="shared" si="30"/>
        <v>0</v>
      </c>
      <c r="U58" s="32">
        <f t="shared" si="30"/>
        <v>0</v>
      </c>
      <c r="V58" s="32">
        <f t="shared" si="30"/>
        <v>0</v>
      </c>
      <c r="W58" s="32">
        <f t="shared" si="30"/>
        <v>0</v>
      </c>
      <c r="X58" s="32">
        <f t="shared" si="30"/>
        <v>0</v>
      </c>
    </row>
    <row r="59" spans="2:24" ht="15.75">
      <c r="B59" s="10" t="s">
        <v>31</v>
      </c>
      <c r="C59" s="9"/>
      <c r="D59" s="32">
        <f t="shared" si="20"/>
        <v>0</v>
      </c>
      <c r="E59" s="32">
        <f t="shared" si="20"/>
        <v>0</v>
      </c>
      <c r="F59" s="32">
        <f t="shared" ref="F59:I59" si="31">IFERROR(((F45/$D45)-1)*100,0)</f>
        <v>0</v>
      </c>
      <c r="G59" s="32">
        <f t="shared" si="31"/>
        <v>0</v>
      </c>
      <c r="H59" s="32">
        <f t="shared" si="31"/>
        <v>0</v>
      </c>
      <c r="I59" s="32">
        <f t="shared" si="31"/>
        <v>0</v>
      </c>
      <c r="J59" s="32">
        <f t="shared" ref="J59:X59" si="32">IFERROR(((J45/$D45)-1)*100,0)</f>
        <v>0</v>
      </c>
      <c r="K59" s="32">
        <f t="shared" si="32"/>
        <v>0</v>
      </c>
      <c r="L59" s="32">
        <f t="shared" si="32"/>
        <v>0</v>
      </c>
      <c r="M59" s="32">
        <f t="shared" si="32"/>
        <v>0</v>
      </c>
      <c r="N59" s="32">
        <f t="shared" si="32"/>
        <v>0</v>
      </c>
      <c r="O59" s="32">
        <f t="shared" si="32"/>
        <v>0</v>
      </c>
      <c r="P59" s="32">
        <f t="shared" si="32"/>
        <v>0</v>
      </c>
      <c r="Q59" s="32">
        <f t="shared" si="32"/>
        <v>0</v>
      </c>
      <c r="R59" s="32">
        <f t="shared" si="32"/>
        <v>0</v>
      </c>
      <c r="S59" s="32">
        <f t="shared" si="32"/>
        <v>0</v>
      </c>
      <c r="T59" s="32">
        <f t="shared" si="32"/>
        <v>0</v>
      </c>
      <c r="U59" s="32">
        <f t="shared" si="32"/>
        <v>0</v>
      </c>
      <c r="V59" s="32">
        <f t="shared" si="32"/>
        <v>0</v>
      </c>
      <c r="W59" s="32">
        <f t="shared" si="32"/>
        <v>0</v>
      </c>
      <c r="X59" s="32">
        <f t="shared" si="32"/>
        <v>0</v>
      </c>
    </row>
    <row r="60" spans="2:24" ht="15.75">
      <c r="B60" s="10" t="s">
        <v>11</v>
      </c>
      <c r="D60" s="32">
        <f t="shared" si="20"/>
        <v>0</v>
      </c>
      <c r="E60" s="32">
        <f t="shared" si="20"/>
        <v>-1.8558235889686303</v>
      </c>
      <c r="F60" s="32">
        <f t="shared" ref="F60:I60" si="33">IFERROR(((F46/$D46)-1)*100,0)</f>
        <v>-3.6506813180969822</v>
      </c>
      <c r="G60" s="32">
        <f t="shared" si="33"/>
        <v>-5.4114042285846704</v>
      </c>
      <c r="H60" s="32">
        <f t="shared" si="33"/>
        <v>-7.1662634474041198</v>
      </c>
      <c r="I60" s="32">
        <f t="shared" si="33"/>
        <v>-8.9257365196549472</v>
      </c>
      <c r="J60" s="32">
        <f t="shared" ref="J60:X60" si="34">IFERROR(((J46/$D46)-1)*100,0)</f>
        <v>-10.705662330118182</v>
      </c>
      <c r="K60" s="32">
        <f t="shared" si="34"/>
        <v>-12.480608290984762</v>
      </c>
      <c r="L60" s="32">
        <f t="shared" si="34"/>
        <v>-14.176967983455036</v>
      </c>
      <c r="M60" s="32">
        <f t="shared" si="34"/>
        <v>-15.707603994668585</v>
      </c>
      <c r="N60" s="32">
        <f t="shared" si="34"/>
        <v>-17.024642958832359</v>
      </c>
      <c r="O60" s="32">
        <f t="shared" si="34"/>
        <v>-18.11892900303841</v>
      </c>
      <c r="P60" s="32">
        <f t="shared" si="34"/>
        <v>-19.032086761766244</v>
      </c>
      <c r="Q60" s="32">
        <f t="shared" si="34"/>
        <v>-19.824966764683026</v>
      </c>
      <c r="R60" s="32">
        <f t="shared" si="34"/>
        <v>-20.576784712347717</v>
      </c>
      <c r="S60" s="32">
        <f t="shared" si="34"/>
        <v>-21.34274674182992</v>
      </c>
      <c r="T60" s="32">
        <f t="shared" si="34"/>
        <v>-22.13751893127327</v>
      </c>
      <c r="U60" s="32">
        <f t="shared" si="34"/>
        <v>-22.945077636412325</v>
      </c>
      <c r="V60" s="32">
        <f t="shared" si="34"/>
        <v>-23.762719597623072</v>
      </c>
      <c r="W60" s="32">
        <f t="shared" si="34"/>
        <v>-24.5818884213319</v>
      </c>
      <c r="X60" s="32">
        <f t="shared" si="34"/>
        <v>-25.395885600087887</v>
      </c>
    </row>
    <row r="61" spans="2:24" ht="15.75">
      <c r="B61" s="10" t="s">
        <v>12</v>
      </c>
      <c r="C61" s="9"/>
      <c r="D61" s="32">
        <f t="shared" ref="D61:E62" si="35">IFERROR(((D47/$D47)-1)*100,0)</f>
        <v>0</v>
      </c>
      <c r="E61" s="32">
        <f t="shared" si="35"/>
        <v>0</v>
      </c>
      <c r="F61" s="32">
        <f t="shared" ref="F61:I61" si="36">IFERROR(((F47/$D47)-1)*100,0)</f>
        <v>0</v>
      </c>
      <c r="G61" s="32">
        <f t="shared" si="36"/>
        <v>0</v>
      </c>
      <c r="H61" s="32">
        <f t="shared" si="36"/>
        <v>0</v>
      </c>
      <c r="I61" s="32">
        <f t="shared" si="36"/>
        <v>0</v>
      </c>
      <c r="J61" s="32">
        <f t="shared" ref="J61:X61" si="37">IFERROR(((J47/$D47)-1)*100,0)</f>
        <v>0</v>
      </c>
      <c r="K61" s="32">
        <f t="shared" si="37"/>
        <v>0</v>
      </c>
      <c r="L61" s="32">
        <f t="shared" si="37"/>
        <v>0</v>
      </c>
      <c r="M61" s="32">
        <f t="shared" si="37"/>
        <v>0</v>
      </c>
      <c r="N61" s="32">
        <f t="shared" si="37"/>
        <v>0</v>
      </c>
      <c r="O61" s="32">
        <f t="shared" si="37"/>
        <v>0</v>
      </c>
      <c r="P61" s="32">
        <f t="shared" si="37"/>
        <v>0</v>
      </c>
      <c r="Q61" s="32">
        <f t="shared" si="37"/>
        <v>0</v>
      </c>
      <c r="R61" s="32">
        <f t="shared" si="37"/>
        <v>0</v>
      </c>
      <c r="S61" s="32">
        <f t="shared" si="37"/>
        <v>0</v>
      </c>
      <c r="T61" s="32">
        <f t="shared" si="37"/>
        <v>0</v>
      </c>
      <c r="U61" s="32">
        <f t="shared" si="37"/>
        <v>0</v>
      </c>
      <c r="V61" s="32">
        <f t="shared" si="37"/>
        <v>0</v>
      </c>
      <c r="W61" s="32">
        <f t="shared" si="37"/>
        <v>0</v>
      </c>
      <c r="X61" s="32">
        <f t="shared" si="37"/>
        <v>0</v>
      </c>
    </row>
    <row r="62" spans="2:24" ht="15.75">
      <c r="B62" s="10" t="s">
        <v>16</v>
      </c>
      <c r="C62" s="9"/>
      <c r="D62" s="32">
        <f t="shared" si="35"/>
        <v>0</v>
      </c>
      <c r="E62" s="32">
        <f t="shared" si="35"/>
        <v>0</v>
      </c>
      <c r="F62" s="32">
        <f t="shared" ref="F62:I62" si="38">IFERROR(((F48/$D48)-1)*100,0)</f>
        <v>0</v>
      </c>
      <c r="G62" s="32">
        <f t="shared" si="38"/>
        <v>0</v>
      </c>
      <c r="H62" s="32">
        <f t="shared" si="38"/>
        <v>0</v>
      </c>
      <c r="I62" s="32">
        <f t="shared" si="38"/>
        <v>0</v>
      </c>
      <c r="J62" s="32">
        <f t="shared" ref="J62:X62" si="39">IFERROR(((J48/$D48)-1)*100,0)</f>
        <v>0</v>
      </c>
      <c r="K62" s="32">
        <f t="shared" si="39"/>
        <v>0</v>
      </c>
      <c r="L62" s="32">
        <f t="shared" si="39"/>
        <v>0</v>
      </c>
      <c r="M62" s="32">
        <f t="shared" si="39"/>
        <v>0</v>
      </c>
      <c r="N62" s="32">
        <f t="shared" si="39"/>
        <v>0</v>
      </c>
      <c r="O62" s="32">
        <f t="shared" si="39"/>
        <v>0</v>
      </c>
      <c r="P62" s="32">
        <f t="shared" si="39"/>
        <v>0</v>
      </c>
      <c r="Q62" s="32">
        <f t="shared" si="39"/>
        <v>0</v>
      </c>
      <c r="R62" s="32">
        <f t="shared" si="39"/>
        <v>0</v>
      </c>
      <c r="S62" s="32">
        <f t="shared" si="39"/>
        <v>0</v>
      </c>
      <c r="T62" s="32">
        <f t="shared" si="39"/>
        <v>0</v>
      </c>
      <c r="U62" s="32">
        <f t="shared" si="39"/>
        <v>0</v>
      </c>
      <c r="V62" s="32">
        <f t="shared" si="39"/>
        <v>0</v>
      </c>
      <c r="W62" s="32">
        <f t="shared" si="39"/>
        <v>0</v>
      </c>
      <c r="X62" s="32">
        <f t="shared" si="39"/>
        <v>0</v>
      </c>
    </row>
    <row r="63" spans="2:24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2:24" ht="15.75">
      <c r="B64" s="9" t="s">
        <v>8</v>
      </c>
      <c r="C64" s="9"/>
      <c r="D64" s="32">
        <f t="shared" ref="D64:E64" si="40">IFERROR(((D50/$D50)-1)*100,0)</f>
        <v>0</v>
      </c>
      <c r="E64" s="32">
        <f t="shared" si="40"/>
        <v>0.68039917440099185</v>
      </c>
      <c r="F64" s="32">
        <f t="shared" ref="F64:I64" si="41">IFERROR(((F50/$D50)-1)*100,0)</f>
        <v>6.2581077819880759</v>
      </c>
      <c r="G64" s="32">
        <f t="shared" si="41"/>
        <v>7.9552935851594508</v>
      </c>
      <c r="H64" s="32">
        <f t="shared" si="41"/>
        <v>11.433067512606311</v>
      </c>
      <c r="I64" s="32">
        <f t="shared" si="41"/>
        <v>11.599483611762551</v>
      </c>
      <c r="J64" s="32">
        <f t="shared" ref="J64:X64" si="42">IFERROR(((J50/$D50)-1)*100,0)</f>
        <v>15.917461269920729</v>
      </c>
      <c r="K64" s="32">
        <f t="shared" si="42"/>
        <v>17.775532395906545</v>
      </c>
      <c r="L64" s="32">
        <f t="shared" si="42"/>
        <v>17.985839255697901</v>
      </c>
      <c r="M64" s="32">
        <f t="shared" si="42"/>
        <v>19.399583591619439</v>
      </c>
      <c r="N64" s="32">
        <f t="shared" si="42"/>
        <v>23.64935959640977</v>
      </c>
      <c r="O64" s="32">
        <f t="shared" si="42"/>
        <v>27.25228907492092</v>
      </c>
      <c r="P64" s="32">
        <f t="shared" si="42"/>
        <v>26.573904922589065</v>
      </c>
      <c r="Q64" s="32">
        <f t="shared" si="42"/>
        <v>31.288961813576321</v>
      </c>
      <c r="R64" s="32">
        <f t="shared" si="42"/>
        <v>33.161608345880886</v>
      </c>
      <c r="S64" s="32">
        <f t="shared" si="42"/>
        <v>35.181733263585983</v>
      </c>
      <c r="T64" s="32">
        <f t="shared" si="42"/>
        <v>40.218428740345914</v>
      </c>
      <c r="U64" s="32">
        <f t="shared" si="42"/>
        <v>45.031533861447649</v>
      </c>
      <c r="V64" s="32">
        <f t="shared" si="42"/>
        <v>50.283686261462577</v>
      </c>
      <c r="W64" s="32">
        <f t="shared" si="42"/>
        <v>53.296247929209486</v>
      </c>
      <c r="X64" s="32">
        <f t="shared" si="42"/>
        <v>55.442529703261577</v>
      </c>
    </row>
    <row r="65" spans="1:24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>
      <c r="B66" s="1" t="s">
        <v>36</v>
      </c>
      <c r="C66" s="1"/>
      <c r="D66" s="1">
        <v>1990</v>
      </c>
      <c r="E66" s="1">
        <v>1991</v>
      </c>
      <c r="F66" s="1">
        <v>1992</v>
      </c>
      <c r="G66" s="1">
        <v>1993</v>
      </c>
      <c r="H66" s="1">
        <v>1994</v>
      </c>
      <c r="I66" s="1">
        <v>1995</v>
      </c>
      <c r="J66" s="1">
        <v>1996</v>
      </c>
      <c r="K66" s="1">
        <v>1997</v>
      </c>
      <c r="L66" s="1">
        <v>1998</v>
      </c>
      <c r="M66" s="1">
        <v>1999</v>
      </c>
      <c r="N66" s="1">
        <v>2000</v>
      </c>
      <c r="O66" s="1">
        <v>2001</v>
      </c>
      <c r="P66" s="1">
        <v>2002</v>
      </c>
      <c r="Q66" s="1">
        <v>2003</v>
      </c>
      <c r="R66" s="1">
        <v>2004</v>
      </c>
      <c r="S66" s="1">
        <v>2005</v>
      </c>
      <c r="T66" s="1">
        <v>2006</v>
      </c>
      <c r="U66" s="1">
        <v>2007</v>
      </c>
      <c r="V66" s="1">
        <v>2008</v>
      </c>
      <c r="W66" s="1">
        <v>2009</v>
      </c>
      <c r="X66" s="1">
        <v>2010</v>
      </c>
    </row>
    <row r="67" spans="1:24" ht="15.75">
      <c r="B67" s="20" t="s">
        <v>5</v>
      </c>
      <c r="C67" s="31">
        <f>AVERAGE(D67:X67)</f>
        <v>23.831136659357153</v>
      </c>
      <c r="D67" s="30">
        <f>(D8/D7)*100</f>
        <v>18.088139711545484</v>
      </c>
      <c r="E67" s="30">
        <f t="shared" ref="E67:X67" si="43">(E8/E7)*100</f>
        <v>19.18371723394964</v>
      </c>
      <c r="F67" s="30">
        <f t="shared" si="43"/>
        <v>20.393928181483439</v>
      </c>
      <c r="G67" s="30">
        <f t="shared" si="43"/>
        <v>21.15945621099873</v>
      </c>
      <c r="H67" s="30">
        <f t="shared" si="43"/>
        <v>21.910101213569934</v>
      </c>
      <c r="I67" s="30">
        <f t="shared" si="43"/>
        <v>22.680644919315114</v>
      </c>
      <c r="J67" s="30">
        <f t="shared" si="43"/>
        <v>23.419639198171648</v>
      </c>
      <c r="K67" s="30">
        <f t="shared" si="43"/>
        <v>24.111550165363049</v>
      </c>
      <c r="L67" s="30">
        <f t="shared" si="43"/>
        <v>24.589050483656823</v>
      </c>
      <c r="M67" s="30">
        <f t="shared" si="43"/>
        <v>24.856803466546378</v>
      </c>
      <c r="N67" s="30">
        <f t="shared" si="43"/>
        <v>25.130684661437908</v>
      </c>
      <c r="O67" s="30">
        <f t="shared" si="43"/>
        <v>26.008954395818336</v>
      </c>
      <c r="P67" s="30">
        <f t="shared" si="43"/>
        <v>25.915910746891431</v>
      </c>
      <c r="Q67" s="30">
        <f t="shared" si="43"/>
        <v>25.790071068340126</v>
      </c>
      <c r="R67" s="30">
        <f t="shared" si="43"/>
        <v>25.564643316663556</v>
      </c>
      <c r="S67" s="30">
        <f t="shared" si="43"/>
        <v>25.241902303526281</v>
      </c>
      <c r="T67" s="30">
        <f t="shared" si="43"/>
        <v>24.989803449713875</v>
      </c>
      <c r="U67" s="30">
        <f t="shared" si="43"/>
        <v>24.925355180883155</v>
      </c>
      <c r="V67" s="30">
        <f t="shared" si="43"/>
        <v>25.030524186720545</v>
      </c>
      <c r="W67" s="30">
        <f t="shared" si="43"/>
        <v>25.709449732327744</v>
      </c>
      <c r="X67" s="30">
        <f t="shared" si="43"/>
        <v>25.753540019577066</v>
      </c>
    </row>
    <row r="68" spans="1:24" ht="15.75">
      <c r="B68" s="20" t="s">
        <v>38</v>
      </c>
      <c r="C68" s="31">
        <f t="shared" ref="C68:C69" si="44">AVERAGE(D68:X68)</f>
        <v>75.594000785947387</v>
      </c>
      <c r="D68" s="30">
        <f>(D9/D7)*100</f>
        <v>81.161373534472119</v>
      </c>
      <c r="E68" s="30">
        <f t="shared" ref="E68:X68" si="45">(E9/E7)*100</f>
        <v>80.092145629826092</v>
      </c>
      <c r="F68" s="30">
        <f t="shared" si="45"/>
        <v>78.908168986936786</v>
      </c>
      <c r="G68" s="30">
        <f t="shared" si="45"/>
        <v>78.16497291076243</v>
      </c>
      <c r="H68" s="30">
        <f t="shared" si="45"/>
        <v>77.436010574208808</v>
      </c>
      <c r="I68" s="30">
        <f t="shared" si="45"/>
        <v>76.687334075988474</v>
      </c>
      <c r="J68" s="30">
        <f t="shared" si="45"/>
        <v>75.969717576675663</v>
      </c>
      <c r="K68" s="30">
        <f t="shared" si="45"/>
        <v>75.29841397332558</v>
      </c>
      <c r="L68" s="30">
        <f t="shared" si="45"/>
        <v>74.83877767673107</v>
      </c>
      <c r="M68" s="30">
        <f t="shared" si="45"/>
        <v>74.586512392865217</v>
      </c>
      <c r="N68" s="30">
        <f t="shared" si="45"/>
        <v>74.324891880956329</v>
      </c>
      <c r="O68" s="30">
        <f t="shared" si="45"/>
        <v>73.442401542699287</v>
      </c>
      <c r="P68" s="30">
        <f t="shared" si="45"/>
        <v>73.546195220060042</v>
      </c>
      <c r="Q68" s="30">
        <f t="shared" si="45"/>
        <v>73.682131258111696</v>
      </c>
      <c r="R68" s="30">
        <f t="shared" si="45"/>
        <v>73.916747529602461</v>
      </c>
      <c r="S68" s="30">
        <f t="shared" si="45"/>
        <v>74.248013500427859</v>
      </c>
      <c r="T68" s="30">
        <f t="shared" si="45"/>
        <v>74.509443618185415</v>
      </c>
      <c r="U68" s="30">
        <f t="shared" si="45"/>
        <v>74.584223532564081</v>
      </c>
      <c r="V68" s="30">
        <f t="shared" si="45"/>
        <v>74.490230891879577</v>
      </c>
      <c r="W68" s="30">
        <f t="shared" si="45"/>
        <v>73.809183051505983</v>
      </c>
      <c r="X68" s="30">
        <f t="shared" si="45"/>
        <v>73.777127147110619</v>
      </c>
    </row>
    <row r="69" spans="1:24" ht="15.75">
      <c r="B69" s="20" t="s">
        <v>10</v>
      </c>
      <c r="C69" s="31">
        <f t="shared" si="44"/>
        <v>0.57486255469543501</v>
      </c>
      <c r="D69" s="30">
        <f t="shared" ref="D69:X69" si="46">(D10/D7)*100</f>
        <v>0.75048675398240361</v>
      </c>
      <c r="E69" s="30">
        <f t="shared" si="46"/>
        <v>0.72413713622425757</v>
      </c>
      <c r="F69" s="30">
        <f t="shared" si="46"/>
        <v>0.69790283157976063</v>
      </c>
      <c r="G69" s="30">
        <f t="shared" si="46"/>
        <v>0.67557087823882056</v>
      </c>
      <c r="H69" s="30">
        <f t="shared" si="46"/>
        <v>0.65388821222126547</v>
      </c>
      <c r="I69" s="30">
        <f t="shared" si="46"/>
        <v>0.63202100469640499</v>
      </c>
      <c r="J69" s="30">
        <f t="shared" si="46"/>
        <v>0.61064322515269709</v>
      </c>
      <c r="K69" s="30">
        <f t="shared" si="46"/>
        <v>0.59003586131137153</v>
      </c>
      <c r="L69" s="30">
        <f t="shared" si="46"/>
        <v>0.57217183961211182</v>
      </c>
      <c r="M69" s="30">
        <f t="shared" si="46"/>
        <v>0.55668414058839921</v>
      </c>
      <c r="N69" s="30">
        <f t="shared" si="46"/>
        <v>0.54442345760577626</v>
      </c>
      <c r="O69" s="30">
        <f t="shared" si="46"/>
        <v>0.54864406148236988</v>
      </c>
      <c r="P69" s="30">
        <f t="shared" si="46"/>
        <v>0.53789403304851591</v>
      </c>
      <c r="Q69" s="30">
        <f t="shared" si="46"/>
        <v>0.52779767354818952</v>
      </c>
      <c r="R69" s="30">
        <f t="shared" si="46"/>
        <v>0.51860915373398475</v>
      </c>
      <c r="S69" s="30">
        <f t="shared" si="46"/>
        <v>0.51008419604586297</v>
      </c>
      <c r="T69" s="30">
        <f t="shared" si="46"/>
        <v>0.50075293210071936</v>
      </c>
      <c r="U69" s="30">
        <f t="shared" si="46"/>
        <v>0.49042128655277545</v>
      </c>
      <c r="V69" s="30">
        <f t="shared" si="46"/>
        <v>0.47924492139987684</v>
      </c>
      <c r="W69" s="30">
        <f t="shared" si="46"/>
        <v>0.48136721616625805</v>
      </c>
      <c r="X69" s="30">
        <f t="shared" si="46"/>
        <v>0.4693328333123134</v>
      </c>
    </row>
    <row r="70" spans="1:24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>
      <c r="B71" s="1" t="s">
        <v>41</v>
      </c>
      <c r="C71" s="1"/>
      <c r="D71" s="1">
        <v>1990</v>
      </c>
      <c r="E71" s="1">
        <v>1991</v>
      </c>
      <c r="F71" s="1">
        <v>1992</v>
      </c>
      <c r="G71" s="1">
        <v>1993</v>
      </c>
      <c r="H71" s="1">
        <v>1994</v>
      </c>
      <c r="I71" s="1">
        <v>1995</v>
      </c>
      <c r="J71" s="1">
        <v>1996</v>
      </c>
      <c r="K71" s="1">
        <v>1997</v>
      </c>
      <c r="L71" s="1">
        <v>1998</v>
      </c>
      <c r="M71" s="1">
        <v>1999</v>
      </c>
      <c r="N71" s="1">
        <v>2000</v>
      </c>
      <c r="O71" s="1">
        <v>2001</v>
      </c>
      <c r="P71" s="1">
        <v>2002</v>
      </c>
      <c r="Q71" s="1">
        <v>2003</v>
      </c>
      <c r="R71" s="1">
        <v>2004</v>
      </c>
      <c r="S71" s="1">
        <v>2005</v>
      </c>
      <c r="T71" s="1">
        <v>2006</v>
      </c>
      <c r="U71" s="1">
        <v>2007</v>
      </c>
      <c r="V71" s="1">
        <v>2008</v>
      </c>
      <c r="W71" s="1">
        <v>2009</v>
      </c>
      <c r="X71" s="1">
        <v>2010</v>
      </c>
    </row>
    <row r="72" spans="1:24" ht="15.75">
      <c r="B72" s="10" t="s">
        <v>31</v>
      </c>
      <c r="C72" s="31">
        <f>AVERAGE(D72:X72)</f>
        <v>0</v>
      </c>
      <c r="D72" s="30">
        <f>(D13/D$10)*100</f>
        <v>0</v>
      </c>
      <c r="E72" s="30">
        <f t="shared" ref="E72:X72" si="47">(E13/E$10)*100</f>
        <v>0</v>
      </c>
      <c r="F72" s="30">
        <f t="shared" si="47"/>
        <v>0</v>
      </c>
      <c r="G72" s="30">
        <f t="shared" si="47"/>
        <v>0</v>
      </c>
      <c r="H72" s="30">
        <f t="shared" si="47"/>
        <v>0</v>
      </c>
      <c r="I72" s="30">
        <f t="shared" si="47"/>
        <v>0</v>
      </c>
      <c r="J72" s="30">
        <f t="shared" si="47"/>
        <v>0</v>
      </c>
      <c r="K72" s="30">
        <f t="shared" si="47"/>
        <v>0</v>
      </c>
      <c r="L72" s="30">
        <f t="shared" si="47"/>
        <v>0</v>
      </c>
      <c r="M72" s="30">
        <f t="shared" si="47"/>
        <v>0</v>
      </c>
      <c r="N72" s="30">
        <f t="shared" si="47"/>
        <v>0</v>
      </c>
      <c r="O72" s="30">
        <f t="shared" si="47"/>
        <v>0</v>
      </c>
      <c r="P72" s="30">
        <f t="shared" si="47"/>
        <v>0</v>
      </c>
      <c r="Q72" s="30">
        <f t="shared" si="47"/>
        <v>0</v>
      </c>
      <c r="R72" s="30">
        <f t="shared" si="47"/>
        <v>0</v>
      </c>
      <c r="S72" s="30">
        <f t="shared" si="47"/>
        <v>0</v>
      </c>
      <c r="T72" s="30">
        <f t="shared" si="47"/>
        <v>0</v>
      </c>
      <c r="U72" s="30">
        <f t="shared" si="47"/>
        <v>0</v>
      </c>
      <c r="V72" s="30">
        <f t="shared" si="47"/>
        <v>0</v>
      </c>
      <c r="W72" s="30">
        <f t="shared" si="47"/>
        <v>0</v>
      </c>
      <c r="X72" s="30">
        <f t="shared" si="47"/>
        <v>0</v>
      </c>
    </row>
    <row r="73" spans="1:24" ht="15.75">
      <c r="A73" s="36"/>
      <c r="B73" s="10" t="s">
        <v>11</v>
      </c>
      <c r="C73" s="31">
        <f>AVERAGE(D73:X73)</f>
        <v>100</v>
      </c>
      <c r="D73" s="30">
        <f>(D16/D$10)*100</f>
        <v>100</v>
      </c>
      <c r="E73" s="30">
        <f t="shared" ref="E73:X73" si="48">(E16/E$10)*100</f>
        <v>100</v>
      </c>
      <c r="F73" s="30">
        <f t="shared" si="48"/>
        <v>100</v>
      </c>
      <c r="G73" s="30">
        <f>(G16/G$10)*100</f>
        <v>100</v>
      </c>
      <c r="H73" s="30">
        <f t="shared" si="48"/>
        <v>100</v>
      </c>
      <c r="I73" s="30">
        <f t="shared" si="48"/>
        <v>100</v>
      </c>
      <c r="J73" s="30">
        <f t="shared" si="48"/>
        <v>100</v>
      </c>
      <c r="K73" s="30">
        <f t="shared" si="48"/>
        <v>100</v>
      </c>
      <c r="L73" s="30">
        <f t="shared" si="48"/>
        <v>100</v>
      </c>
      <c r="M73" s="30">
        <f t="shared" si="48"/>
        <v>100</v>
      </c>
      <c r="N73" s="30">
        <f t="shared" si="48"/>
        <v>100</v>
      </c>
      <c r="O73" s="30">
        <f t="shared" si="48"/>
        <v>100</v>
      </c>
      <c r="P73" s="30">
        <f t="shared" si="48"/>
        <v>100</v>
      </c>
      <c r="Q73" s="30">
        <f t="shared" si="48"/>
        <v>100</v>
      </c>
      <c r="R73" s="30">
        <f t="shared" si="48"/>
        <v>100</v>
      </c>
      <c r="S73" s="30">
        <f t="shared" si="48"/>
        <v>100</v>
      </c>
      <c r="T73" s="30">
        <f t="shared" si="48"/>
        <v>100</v>
      </c>
      <c r="U73" s="30">
        <f t="shared" si="48"/>
        <v>100</v>
      </c>
      <c r="V73" s="30">
        <f t="shared" si="48"/>
        <v>100</v>
      </c>
      <c r="W73" s="30">
        <f t="shared" si="48"/>
        <v>100</v>
      </c>
      <c r="X73" s="30">
        <f t="shared" si="48"/>
        <v>100</v>
      </c>
    </row>
    <row r="74" spans="1:24" ht="15.75">
      <c r="A74" s="36"/>
      <c r="B74" s="10" t="s">
        <v>12</v>
      </c>
      <c r="C74" s="31">
        <f>AVERAGE(D74:X74)</f>
        <v>0</v>
      </c>
      <c r="D74" s="30">
        <f>(D19/D$10)*100</f>
        <v>0</v>
      </c>
      <c r="E74" s="30">
        <f t="shared" ref="E74:X74" si="49">(E19/E$10)*100</f>
        <v>0</v>
      </c>
      <c r="F74" s="30">
        <f t="shared" si="49"/>
        <v>0</v>
      </c>
      <c r="G74" s="30">
        <f t="shared" si="49"/>
        <v>0</v>
      </c>
      <c r="H74" s="30">
        <f t="shared" si="49"/>
        <v>0</v>
      </c>
      <c r="I74" s="30">
        <f t="shared" si="49"/>
        <v>0</v>
      </c>
      <c r="J74" s="30">
        <f t="shared" si="49"/>
        <v>0</v>
      </c>
      <c r="K74" s="30">
        <f t="shared" si="49"/>
        <v>0</v>
      </c>
      <c r="L74" s="30">
        <f t="shared" si="49"/>
        <v>0</v>
      </c>
      <c r="M74" s="30">
        <f t="shared" si="49"/>
        <v>0</v>
      </c>
      <c r="N74" s="30">
        <f t="shared" si="49"/>
        <v>0</v>
      </c>
      <c r="O74" s="30">
        <f t="shared" si="49"/>
        <v>0</v>
      </c>
      <c r="P74" s="30">
        <f t="shared" si="49"/>
        <v>0</v>
      </c>
      <c r="Q74" s="30">
        <f t="shared" si="49"/>
        <v>0</v>
      </c>
      <c r="R74" s="30">
        <f t="shared" si="49"/>
        <v>0</v>
      </c>
      <c r="S74" s="30">
        <f t="shared" si="49"/>
        <v>0</v>
      </c>
      <c r="T74" s="30">
        <f t="shared" si="49"/>
        <v>0</v>
      </c>
      <c r="U74" s="30">
        <f t="shared" si="49"/>
        <v>0</v>
      </c>
      <c r="V74" s="30">
        <f t="shared" si="49"/>
        <v>0</v>
      </c>
      <c r="W74" s="30">
        <f t="shared" si="49"/>
        <v>0</v>
      </c>
      <c r="X74" s="30">
        <f t="shared" si="49"/>
        <v>0</v>
      </c>
    </row>
    <row r="75" spans="1:24" ht="15.75">
      <c r="A75" s="36"/>
      <c r="B75" s="10" t="s">
        <v>16</v>
      </c>
      <c r="C75" s="31">
        <f>AVERAGE(D75:X75)</f>
        <v>0</v>
      </c>
      <c r="D75" s="35">
        <f>(D23/D$10)*100</f>
        <v>0</v>
      </c>
      <c r="E75" s="35">
        <f t="shared" ref="E75:X75" si="50">(E23/E$10)*100</f>
        <v>0</v>
      </c>
      <c r="F75" s="35">
        <f t="shared" si="50"/>
        <v>0</v>
      </c>
      <c r="G75" s="35">
        <f t="shared" si="50"/>
        <v>0</v>
      </c>
      <c r="H75" s="35">
        <f t="shared" si="50"/>
        <v>0</v>
      </c>
      <c r="I75" s="35">
        <f t="shared" si="50"/>
        <v>0</v>
      </c>
      <c r="J75" s="35">
        <f t="shared" si="50"/>
        <v>0</v>
      </c>
      <c r="K75" s="35">
        <f t="shared" si="50"/>
        <v>0</v>
      </c>
      <c r="L75" s="35">
        <f t="shared" si="50"/>
        <v>0</v>
      </c>
      <c r="M75" s="35">
        <f t="shared" si="50"/>
        <v>0</v>
      </c>
      <c r="N75" s="35">
        <f t="shared" si="50"/>
        <v>0</v>
      </c>
      <c r="O75" s="35">
        <f t="shared" si="50"/>
        <v>0</v>
      </c>
      <c r="P75" s="35">
        <f t="shared" si="50"/>
        <v>0</v>
      </c>
      <c r="Q75" s="35">
        <f t="shared" si="50"/>
        <v>0</v>
      </c>
      <c r="R75" s="35">
        <f t="shared" si="50"/>
        <v>0</v>
      </c>
      <c r="S75" s="35">
        <f t="shared" si="50"/>
        <v>0</v>
      </c>
      <c r="T75" s="35">
        <f t="shared" si="50"/>
        <v>0</v>
      </c>
      <c r="U75" s="35">
        <f t="shared" si="50"/>
        <v>0</v>
      </c>
      <c r="V75" s="35">
        <f t="shared" si="50"/>
        <v>0</v>
      </c>
      <c r="W75" s="35">
        <f t="shared" si="50"/>
        <v>0</v>
      </c>
      <c r="X75" s="35">
        <f t="shared" si="50"/>
        <v>0</v>
      </c>
    </row>
    <row r="76" spans="1:24">
      <c r="C76" s="31"/>
    </row>
    <row r="147" spans="4:24">
      <c r="D147">
        <v>388910113.45138383</v>
      </c>
      <c r="E147">
        <v>500496391.23931712</v>
      </c>
      <c r="F147">
        <v>565218324.23478508</v>
      </c>
      <c r="G147">
        <v>486595904.27895558</v>
      </c>
      <c r="H147">
        <v>511765681.78412789</v>
      </c>
      <c r="I147">
        <v>553040954.27838814</v>
      </c>
      <c r="J147">
        <v>579872898.3490876</v>
      </c>
      <c r="K147">
        <v>600863443.73945177</v>
      </c>
      <c r="L147">
        <v>555341060.99970746</v>
      </c>
      <c r="M147">
        <v>502731395.81547111</v>
      </c>
      <c r="N147">
        <v>487253079.6614731</v>
      </c>
      <c r="O147">
        <v>456788587.2395153</v>
      </c>
      <c r="P147">
        <v>393686357.52490753</v>
      </c>
      <c r="Q147">
        <v>384431812.3390556</v>
      </c>
      <c r="R147">
        <v>350721434.14694691</v>
      </c>
      <c r="S147">
        <v>317387790.53448248</v>
      </c>
      <c r="T147">
        <v>351848322.44355989</v>
      </c>
      <c r="U147">
        <v>428474130.44666612</v>
      </c>
      <c r="V147">
        <v>505500001.71396983</v>
      </c>
      <c r="W147">
        <v>480102432.06711102</v>
      </c>
      <c r="X147">
        <v>528667511.55999672</v>
      </c>
    </row>
    <row r="164" spans="4:24">
      <c r="D164">
        <v>16.844157889715163</v>
      </c>
      <c r="E164">
        <v>16.733127809502903</v>
      </c>
      <c r="F164">
        <v>16.580501480349163</v>
      </c>
      <c r="G164">
        <v>16.468023097101014</v>
      </c>
      <c r="H164">
        <v>16.43996401359318</v>
      </c>
      <c r="I164">
        <v>16.499187467504473</v>
      </c>
      <c r="J164">
        <v>16.376617331615748</v>
      </c>
      <c r="K164">
        <v>16.247920735025762</v>
      </c>
      <c r="L164">
        <v>16.177332794073326</v>
      </c>
      <c r="M164">
        <v>16.040194576334379</v>
      </c>
      <c r="N164">
        <v>16.10529240579411</v>
      </c>
      <c r="O164">
        <v>16.092630373570319</v>
      </c>
      <c r="P164">
        <v>16.184894687224606</v>
      </c>
      <c r="Q164">
        <v>16.259426870040112</v>
      </c>
      <c r="R164">
        <v>16.258761154313685</v>
      </c>
      <c r="S164">
        <v>16.530787897850022</v>
      </c>
      <c r="T164">
        <v>16.734793831940237</v>
      </c>
      <c r="U164">
        <v>16.928355379414334</v>
      </c>
      <c r="V164">
        <v>17.05475854690442</v>
      </c>
      <c r="W164">
        <v>17.209082467406947</v>
      </c>
      <c r="X164">
        <v>17.328619598725297</v>
      </c>
    </row>
    <row r="166" spans="4:24">
      <c r="D166">
        <v>112550.10727820332</v>
      </c>
      <c r="E166">
        <v>112215.13703894158</v>
      </c>
      <c r="F166">
        <v>111749.48350308472</v>
      </c>
      <c r="G166">
        <v>111402.43170884353</v>
      </c>
      <c r="H166">
        <v>111315.33712832928</v>
      </c>
      <c r="I166">
        <v>111498.92184381305</v>
      </c>
      <c r="J166">
        <v>111117.94534658678</v>
      </c>
      <c r="K166">
        <v>110713.63156992324</v>
      </c>
      <c r="L166">
        <v>110489.98678528714</v>
      </c>
      <c r="M166">
        <v>110051.6351021747</v>
      </c>
      <c r="N166">
        <v>110260.35241150206</v>
      </c>
      <c r="O166">
        <v>110219.8456982127</v>
      </c>
      <c r="P166">
        <v>110514.00946538913</v>
      </c>
      <c r="Q166">
        <v>110749.95959930889</v>
      </c>
      <c r="R166">
        <v>110747.85872008371</v>
      </c>
      <c r="S166">
        <v>111596.50145306997</v>
      </c>
      <c r="T166">
        <v>112220.18671354346</v>
      </c>
      <c r="U166">
        <v>112802.02609773361</v>
      </c>
      <c r="V166">
        <v>113176.85530396779</v>
      </c>
      <c r="W166">
        <v>113629.0528635985</v>
      </c>
      <c r="X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Wealth_LSO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2014-12-03T13:24:14Z</dcterms:modified>
</cp:coreProperties>
</file>