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UK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E64" i="36"/>
  <c r="G64"/>
  <c r="K64"/>
  <c r="O64"/>
  <c r="S64"/>
  <c r="W64"/>
  <c r="G54"/>
  <c r="K54"/>
  <c r="O54"/>
  <c r="S54"/>
  <c r="W54"/>
  <c r="G55"/>
  <c r="H55"/>
  <c r="K55"/>
  <c r="L55"/>
  <c r="O55"/>
  <c r="P55"/>
  <c r="S55"/>
  <c r="T55"/>
  <c r="W55"/>
  <c r="D55"/>
  <c r="D54"/>
  <c r="D41"/>
  <c r="E41"/>
  <c r="E55" s="1"/>
  <c r="F41"/>
  <c r="F55" s="1"/>
  <c r="G41"/>
  <c r="H41"/>
  <c r="I41"/>
  <c r="I55" s="1"/>
  <c r="J41"/>
  <c r="J55" s="1"/>
  <c r="K41"/>
  <c r="L41"/>
  <c r="M41"/>
  <c r="M55" s="1"/>
  <c r="N41"/>
  <c r="N55" s="1"/>
  <c r="O41"/>
  <c r="P41"/>
  <c r="Q41"/>
  <c r="Q55" s="1"/>
  <c r="R41"/>
  <c r="R55" s="1"/>
  <c r="S41"/>
  <c r="T41"/>
  <c r="U41"/>
  <c r="U55" s="1"/>
  <c r="V41"/>
  <c r="V55" s="1"/>
  <c r="W41"/>
  <c r="D13"/>
  <c r="E13"/>
  <c r="E45" s="1"/>
  <c r="F13"/>
  <c r="F45" s="1"/>
  <c r="G13"/>
  <c r="H13"/>
  <c r="H45" s="1"/>
  <c r="I13"/>
  <c r="J13"/>
  <c r="J45" s="1"/>
  <c r="K13"/>
  <c r="K45" s="1"/>
  <c r="L13"/>
  <c r="M13"/>
  <c r="M45" s="1"/>
  <c r="N13"/>
  <c r="N45" s="1"/>
  <c r="O13"/>
  <c r="P13"/>
  <c r="P45" s="1"/>
  <c r="Q13"/>
  <c r="Q45" s="1"/>
  <c r="R13"/>
  <c r="R45" s="1"/>
  <c r="S13"/>
  <c r="S45" s="1"/>
  <c r="T13"/>
  <c r="U13"/>
  <c r="U45" s="1"/>
  <c r="V13"/>
  <c r="V45" s="1"/>
  <c r="W13"/>
  <c r="W45" s="1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D23"/>
  <c r="D12" s="1"/>
  <c r="E23"/>
  <c r="F23"/>
  <c r="F12" s="1"/>
  <c r="G23"/>
  <c r="G12" s="1"/>
  <c r="H23"/>
  <c r="H12" s="1"/>
  <c r="I23"/>
  <c r="I12" s="1"/>
  <c r="J23"/>
  <c r="J12" s="1"/>
  <c r="K23"/>
  <c r="K12" s="1"/>
  <c r="L23"/>
  <c r="L12" s="1"/>
  <c r="M23"/>
  <c r="N23"/>
  <c r="N12" s="1"/>
  <c r="O23"/>
  <c r="O12" s="1"/>
  <c r="P23"/>
  <c r="P12" s="1"/>
  <c r="Q23"/>
  <c r="Q12" s="1"/>
  <c r="R23"/>
  <c r="R12" s="1"/>
  <c r="S23"/>
  <c r="S12" s="1"/>
  <c r="T23"/>
  <c r="T12" s="1"/>
  <c r="U23"/>
  <c r="V23"/>
  <c r="V12" s="1"/>
  <c r="W23"/>
  <c r="W12" s="1"/>
  <c r="W50"/>
  <c r="V50"/>
  <c r="V64" s="1"/>
  <c r="U50"/>
  <c r="U64" s="1"/>
  <c r="T50"/>
  <c r="T64" s="1"/>
  <c r="S50"/>
  <c r="R50"/>
  <c r="R64" s="1"/>
  <c r="Q50"/>
  <c r="Q64" s="1"/>
  <c r="P50"/>
  <c r="P64" s="1"/>
  <c r="O50"/>
  <c r="N50"/>
  <c r="N64" s="1"/>
  <c r="M50"/>
  <c r="M64" s="1"/>
  <c r="L50"/>
  <c r="L64" s="1"/>
  <c r="K50"/>
  <c r="J50"/>
  <c r="J64" s="1"/>
  <c r="I50"/>
  <c r="I64" s="1"/>
  <c r="H50"/>
  <c r="H64" s="1"/>
  <c r="G50"/>
  <c r="F50"/>
  <c r="F64" s="1"/>
  <c r="E50"/>
  <c r="D50"/>
  <c r="D64" s="1"/>
  <c r="W40"/>
  <c r="V40"/>
  <c r="V54" s="1"/>
  <c r="U40"/>
  <c r="U54" s="1"/>
  <c r="T40"/>
  <c r="T54" s="1"/>
  <c r="S40"/>
  <c r="R40"/>
  <c r="R54" s="1"/>
  <c r="Q40"/>
  <c r="Q54" s="1"/>
  <c r="P40"/>
  <c r="P54" s="1"/>
  <c r="O40"/>
  <c r="N40"/>
  <c r="N54" s="1"/>
  <c r="M40"/>
  <c r="M54" s="1"/>
  <c r="L40"/>
  <c r="L54" s="1"/>
  <c r="K40"/>
  <c r="J40"/>
  <c r="J54" s="1"/>
  <c r="I40"/>
  <c r="I54" s="1"/>
  <c r="H40"/>
  <c r="H54" s="1"/>
  <c r="G40"/>
  <c r="F40"/>
  <c r="F54" s="1"/>
  <c r="E40"/>
  <c r="E54" s="1"/>
  <c r="D40"/>
  <c r="L48" l="1"/>
  <c r="T10"/>
  <c r="T7" s="1"/>
  <c r="P10"/>
  <c r="P7" s="1"/>
  <c r="L10"/>
  <c r="L7" s="1"/>
  <c r="D10"/>
  <c r="D7" s="1"/>
  <c r="M10"/>
  <c r="M7" s="1"/>
  <c r="I11"/>
  <c r="D45"/>
  <c r="L45"/>
  <c r="T45"/>
  <c r="H48"/>
  <c r="V10"/>
  <c r="V7" s="1"/>
  <c r="R11"/>
  <c r="F11"/>
  <c r="H10"/>
  <c r="H7" s="1"/>
  <c r="T48"/>
  <c r="T62" s="1"/>
  <c r="D48"/>
  <c r="D62" s="1"/>
  <c r="P48"/>
  <c r="W10"/>
  <c r="W7" s="1"/>
  <c r="S10"/>
  <c r="S7" s="1"/>
  <c r="O10"/>
  <c r="O7" s="1"/>
  <c r="K10"/>
  <c r="K7" s="1"/>
  <c r="G10"/>
  <c r="G7" s="1"/>
  <c r="U12"/>
  <c r="M12"/>
  <c r="E12"/>
  <c r="Q11"/>
  <c r="M11"/>
  <c r="E11"/>
  <c r="U10"/>
  <c r="U7" s="1"/>
  <c r="Q10"/>
  <c r="Q7" s="1"/>
  <c r="I10"/>
  <c r="I7" s="1"/>
  <c r="E10"/>
  <c r="E7" s="1"/>
  <c r="V11"/>
  <c r="N11"/>
  <c r="J11"/>
  <c r="R10"/>
  <c r="R7" s="1"/>
  <c r="N10"/>
  <c r="N7" s="1"/>
  <c r="J10"/>
  <c r="J7" s="1"/>
  <c r="F10"/>
  <c r="F7" s="1"/>
  <c r="I45"/>
  <c r="T11"/>
  <c r="P11"/>
  <c r="L11"/>
  <c r="H11"/>
  <c r="D11"/>
  <c r="U11"/>
  <c r="W11"/>
  <c r="S11"/>
  <c r="O11"/>
  <c r="K11"/>
  <c r="G11"/>
  <c r="G45"/>
  <c r="O45"/>
  <c r="G48"/>
  <c r="K48"/>
  <c r="K62" s="1"/>
  <c r="S48"/>
  <c r="S62" s="1"/>
  <c r="F48"/>
  <c r="J48"/>
  <c r="R48"/>
  <c r="R62" s="1"/>
  <c r="E48"/>
  <c r="E62" s="1"/>
  <c r="I48"/>
  <c r="M48"/>
  <c r="Q48"/>
  <c r="Q62" s="1"/>
  <c r="U48"/>
  <c r="U62" s="1"/>
  <c r="O48"/>
  <c r="W48"/>
  <c r="N48"/>
  <c r="N62" s="1"/>
  <c r="V48"/>
  <c r="V62" s="1"/>
  <c r="H59" l="1"/>
  <c r="K59"/>
  <c r="S59"/>
  <c r="P59"/>
  <c r="D59"/>
  <c r="W59"/>
  <c r="J59"/>
  <c r="U59"/>
  <c r="O62"/>
  <c r="I62"/>
  <c r="F62"/>
  <c r="O59"/>
  <c r="P62"/>
  <c r="T59"/>
  <c r="Q59"/>
  <c r="F59"/>
  <c r="E59"/>
  <c r="V59"/>
  <c r="G59"/>
  <c r="I59"/>
  <c r="L59"/>
  <c r="L62"/>
  <c r="N59"/>
  <c r="W62"/>
  <c r="M62"/>
  <c r="J62"/>
  <c r="G62"/>
  <c r="H62"/>
  <c r="M59"/>
  <c r="R59"/>
  <c r="Q46"/>
  <c r="I46"/>
  <c r="S47"/>
  <c r="S61" s="1"/>
  <c r="S44"/>
  <c r="S58" s="1"/>
  <c r="K47"/>
  <c r="K44"/>
  <c r="R46"/>
  <c r="R60" s="1"/>
  <c r="J46"/>
  <c r="T44"/>
  <c r="T47"/>
  <c r="L44"/>
  <c r="L58" s="1"/>
  <c r="L47"/>
  <c r="L61" s="1"/>
  <c r="D44"/>
  <c r="D58" s="1"/>
  <c r="D47"/>
  <c r="D61" s="1"/>
  <c r="S46"/>
  <c r="S60" s="1"/>
  <c r="D46"/>
  <c r="D60" s="1"/>
  <c r="T46"/>
  <c r="P46"/>
  <c r="L46"/>
  <c r="L60" s="1"/>
  <c r="H46"/>
  <c r="H60" s="1"/>
  <c r="V47"/>
  <c r="V61" s="1"/>
  <c r="V44"/>
  <c r="V58" s="1"/>
  <c r="R47"/>
  <c r="R61" s="1"/>
  <c r="R44"/>
  <c r="R58" s="1"/>
  <c r="N47"/>
  <c r="N61" s="1"/>
  <c r="N44"/>
  <c r="N58" s="1"/>
  <c r="J47"/>
  <c r="J61" s="1"/>
  <c r="J44"/>
  <c r="J58" s="1"/>
  <c r="F47"/>
  <c r="F61" s="1"/>
  <c r="F44"/>
  <c r="F58" s="1"/>
  <c r="W47"/>
  <c r="W61" s="1"/>
  <c r="W44"/>
  <c r="W58" s="1"/>
  <c r="U46"/>
  <c r="M46"/>
  <c r="E46"/>
  <c r="E60" s="1"/>
  <c r="O47"/>
  <c r="O61" s="1"/>
  <c r="O44"/>
  <c r="O58" s="1"/>
  <c r="G47"/>
  <c r="G61" s="1"/>
  <c r="G44"/>
  <c r="G58" s="1"/>
  <c r="V46"/>
  <c r="V60" s="1"/>
  <c r="N46"/>
  <c r="F46"/>
  <c r="P47"/>
  <c r="P61" s="1"/>
  <c r="P44"/>
  <c r="P58" s="1"/>
  <c r="H47"/>
  <c r="H61" s="1"/>
  <c r="H44"/>
  <c r="H58" s="1"/>
  <c r="W46"/>
  <c r="W60" s="1"/>
  <c r="O46"/>
  <c r="O60" s="1"/>
  <c r="K46"/>
  <c r="G46"/>
  <c r="U44"/>
  <c r="U58" s="1"/>
  <c r="U47"/>
  <c r="U61" s="1"/>
  <c r="Q47"/>
  <c r="Q61" s="1"/>
  <c r="Q44"/>
  <c r="Q58" s="1"/>
  <c r="M44"/>
  <c r="M58" s="1"/>
  <c r="M47"/>
  <c r="M61" s="1"/>
  <c r="I47"/>
  <c r="I61" s="1"/>
  <c r="I44"/>
  <c r="I58" s="1"/>
  <c r="E44"/>
  <c r="E58" s="1"/>
  <c r="E47"/>
  <c r="E61" s="1"/>
  <c r="J60" l="1"/>
  <c r="K60"/>
  <c r="N60"/>
  <c r="U60"/>
  <c r="T60"/>
  <c r="T58"/>
  <c r="K61"/>
  <c r="Q60"/>
  <c r="G60"/>
  <c r="F60"/>
  <c r="M60"/>
  <c r="P60"/>
  <c r="T61"/>
  <c r="K58"/>
  <c r="I60"/>
  <c r="O42"/>
  <c r="O75"/>
  <c r="F75"/>
  <c r="F42"/>
  <c r="M42"/>
  <c r="M75"/>
  <c r="H42"/>
  <c r="H56" s="1"/>
  <c r="H75"/>
  <c r="D42"/>
  <c r="D56" s="1"/>
  <c r="D75"/>
  <c r="C75" s="1"/>
  <c r="R75"/>
  <c r="R42"/>
  <c r="R56" s="1"/>
  <c r="G42"/>
  <c r="G56" s="1"/>
  <c r="G75"/>
  <c r="V75"/>
  <c r="V42"/>
  <c r="V56" s="1"/>
  <c r="P42"/>
  <c r="P56" s="1"/>
  <c r="P75"/>
  <c r="I75"/>
  <c r="I42"/>
  <c r="I56" s="1"/>
  <c r="J75"/>
  <c r="J42"/>
  <c r="J56" s="1"/>
  <c r="K42"/>
  <c r="K56" s="1"/>
  <c r="K75"/>
  <c r="W42"/>
  <c r="W56" s="1"/>
  <c r="W75"/>
  <c r="N75"/>
  <c r="N42"/>
  <c r="N56" s="1"/>
  <c r="E75"/>
  <c r="E42"/>
  <c r="E56" s="1"/>
  <c r="U75"/>
  <c r="U42"/>
  <c r="U56" s="1"/>
  <c r="L42"/>
  <c r="L56" s="1"/>
  <c r="L75"/>
  <c r="T42"/>
  <c r="T56" s="1"/>
  <c r="T75"/>
  <c r="S42"/>
  <c r="S56" s="1"/>
  <c r="S75"/>
  <c r="Q75"/>
  <c r="Q42"/>
  <c r="Q56" s="1"/>
  <c r="F56" l="1"/>
  <c r="M56"/>
  <c r="O56"/>
  <c r="T74"/>
  <c r="T73"/>
  <c r="P74"/>
  <c r="P73"/>
  <c r="L74"/>
  <c r="L73"/>
  <c r="H74"/>
  <c r="H73"/>
  <c r="D73"/>
  <c r="D74"/>
  <c r="Q72"/>
  <c r="M72"/>
  <c r="I72"/>
  <c r="T39"/>
  <c r="T53" s="1"/>
  <c r="P39"/>
  <c r="L68"/>
  <c r="L39"/>
  <c r="H39"/>
  <c r="H53" s="1"/>
  <c r="D39"/>
  <c r="D53" s="1"/>
  <c r="R72"/>
  <c r="N72"/>
  <c r="J72"/>
  <c r="T72"/>
  <c r="P72"/>
  <c r="L72"/>
  <c r="H72"/>
  <c r="D72"/>
  <c r="F74"/>
  <c r="F73"/>
  <c r="J74"/>
  <c r="J73"/>
  <c r="N74"/>
  <c r="N73"/>
  <c r="R74"/>
  <c r="R73"/>
  <c r="V69"/>
  <c r="V74"/>
  <c r="V73"/>
  <c r="U74"/>
  <c r="U73"/>
  <c r="Q74"/>
  <c r="Q69"/>
  <c r="Q73"/>
  <c r="M74"/>
  <c r="M73"/>
  <c r="I74"/>
  <c r="I73"/>
  <c r="E74"/>
  <c r="E73"/>
  <c r="U67"/>
  <c r="U39"/>
  <c r="U53" s="1"/>
  <c r="Q68"/>
  <c r="Q39"/>
  <c r="M39"/>
  <c r="M53" s="1"/>
  <c r="I67"/>
  <c r="I68"/>
  <c r="I39"/>
  <c r="E68"/>
  <c r="E39"/>
  <c r="E53" s="1"/>
  <c r="S72"/>
  <c r="K72"/>
  <c r="G72"/>
  <c r="O72"/>
  <c r="V67"/>
  <c r="V39"/>
  <c r="R68"/>
  <c r="R39"/>
  <c r="R53" s="1"/>
  <c r="N39"/>
  <c r="J68"/>
  <c r="J39"/>
  <c r="J53" s="1"/>
  <c r="F39"/>
  <c r="F53" s="1"/>
  <c r="W73"/>
  <c r="W74"/>
  <c r="S73"/>
  <c r="S74"/>
  <c r="O73"/>
  <c r="O74"/>
  <c r="K74"/>
  <c r="K73"/>
  <c r="G74"/>
  <c r="G73"/>
  <c r="W68"/>
  <c r="W67"/>
  <c r="W39"/>
  <c r="W72"/>
  <c r="S39"/>
  <c r="S53" s="1"/>
  <c r="O39"/>
  <c r="O53" s="1"/>
  <c r="K39"/>
  <c r="G39"/>
  <c r="E72"/>
  <c r="E43"/>
  <c r="E57" s="1"/>
  <c r="L43"/>
  <c r="F72"/>
  <c r="R43"/>
  <c r="R57" s="1"/>
  <c r="I43"/>
  <c r="I57" s="1"/>
  <c r="J43"/>
  <c r="V72"/>
  <c r="O43"/>
  <c r="O57" s="1"/>
  <c r="U72"/>
  <c r="U43"/>
  <c r="S43"/>
  <c r="H43"/>
  <c r="H57" s="1"/>
  <c r="N43"/>
  <c r="N57" s="1"/>
  <c r="F43"/>
  <c r="T43"/>
  <c r="M43"/>
  <c r="M57" s="1"/>
  <c r="P43"/>
  <c r="P57" s="1"/>
  <c r="D43"/>
  <c r="D57" s="1"/>
  <c r="V43"/>
  <c r="G43"/>
  <c r="G57" s="1"/>
  <c r="W43"/>
  <c r="W57" s="1"/>
  <c r="K43"/>
  <c r="K57" s="1"/>
  <c r="Q43"/>
  <c r="Q57" s="1"/>
  <c r="F57" l="1"/>
  <c r="U57"/>
  <c r="J57"/>
  <c r="L57"/>
  <c r="K53"/>
  <c r="W53"/>
  <c r="N53"/>
  <c r="C74"/>
  <c r="C72"/>
  <c r="P53"/>
  <c r="V57"/>
  <c r="T57"/>
  <c r="S57"/>
  <c r="G53"/>
  <c r="V53"/>
  <c r="I53"/>
  <c r="Q53"/>
  <c r="L53"/>
  <c r="C73"/>
  <c r="F69"/>
  <c r="K69"/>
  <c r="O69"/>
  <c r="O68"/>
  <c r="S67"/>
  <c r="S68"/>
  <c r="W69"/>
  <c r="F67"/>
  <c r="P67"/>
  <c r="K68"/>
  <c r="F68"/>
  <c r="R67"/>
  <c r="I69"/>
  <c r="L69"/>
  <c r="N69"/>
  <c r="N67"/>
  <c r="Q67"/>
  <c r="H67"/>
  <c r="T69"/>
  <c r="G67"/>
  <c r="K67"/>
  <c r="O67"/>
  <c r="J67"/>
  <c r="N68"/>
  <c r="E67"/>
  <c r="M68"/>
  <c r="M67"/>
  <c r="U68"/>
  <c r="E69"/>
  <c r="M69"/>
  <c r="U69"/>
  <c r="R69"/>
  <c r="J69"/>
  <c r="T67"/>
  <c r="G69"/>
  <c r="D68"/>
  <c r="T68"/>
  <c r="D69"/>
  <c r="G68"/>
  <c r="S69"/>
  <c r="V68"/>
  <c r="D67"/>
  <c r="C67" s="1"/>
  <c r="H68"/>
  <c r="L67"/>
  <c r="P68"/>
  <c r="H69"/>
  <c r="P69"/>
  <c r="C68" l="1"/>
  <c r="C69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<sst xmlns="http://schemas.openxmlformats.org/spreadsheetml/2006/main" count="95" uniqueCount="65">
  <si>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</si>
  <si>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</si>
  <si>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</si>
  <si>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</si>
  <si>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</si>
  <si>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</si>
  <si>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</si>
  <si>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</si>
  <si>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</si>
  <si>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</si>
  <si>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</si>
  <si>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</si>
  <si>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</si>
  <si>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</si>
  <si>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</si>
  <si>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</si>
  <si>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</si>
  <si>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</si>
  <si>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</si>
  <si>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</si>
  <si>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</si>
  <si>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</si>
  <si>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</si>
  <si>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</si>
  <si>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</si>
  <si>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</si>
  <si>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</si>
  <si>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</si>
  <si>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</si>
  <si>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</si>
  <si>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</si>
  <si>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</si>
  <si>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</si>
  <si>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</si>
  <si>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</si>
  <si>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</si>
  <si>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</si>
  <si>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</si>
  <si>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</si>
  <si>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</si>
  <si>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</si>
  <si>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</si>
  <si>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</si>
  <si>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</si>
  <si>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</si>
  <si>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</si>
  <si>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</si>
  <si>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</si>
  <si>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</si>
  <si>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</si>
  <si>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</si>
  <si>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</si>
  <si>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</si>
  <si>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</si>
  <si>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</si>
  <si>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</si>
  <si>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</si>
  <si>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</si>
  <si>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</si>
  <si>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</si>
  <si>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</si>
  <si>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</si>
  <si>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</si>
  <si>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Ukraine</t>
  </si>
  <si>
    <t>UKR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</si>
</sst>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Wealth_UKR!$B$54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Wealth_UKR!$D$52:$W$52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Wealth_UKR!$D$54:$W$54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3.5259859296233431</c:v>
                </c:pt>
                <c:pt idx="2">
                  <c:v>4.7558327313583559</c:v>
                </c:pt>
                <c:pt idx="3">
                  <c:v>3.9733917056765433</c:v>
                </c:pt>
                <c:pt idx="4">
                  <c:v>2.45303847233862</c:v>
                </c:pt>
                <c:pt idx="5">
                  <c:v>0.69997062868842885</c:v>
                </c:pt>
                <c:pt idx="6">
                  <c:v>-0.77973764528608269</c:v>
                </c:pt>
                <c:pt idx="7">
                  <c:v>-2.0456757560105565</c:v>
                </c:pt>
                <c:pt idx="8">
                  <c:v>-3.2244664619907049</c:v>
                </c:pt>
                <c:pt idx="9">
                  <c:v>-4.1548261535283899</c:v>
                </c:pt>
                <c:pt idx="10">
                  <c:v>-4.9652998037023277</c:v>
                </c:pt>
                <c:pt idx="11">
                  <c:v>-5.7011266886951129</c:v>
                </c:pt>
                <c:pt idx="12">
                  <c:v>-5.923663905277909</c:v>
                </c:pt>
                <c:pt idx="13">
                  <c:v>-5.5713609297956879</c:v>
                </c:pt>
                <c:pt idx="14">
                  <c:v>-5.0969122776113878</c:v>
                </c:pt>
                <c:pt idx="15">
                  <c:v>-3.8828191152559643</c:v>
                </c:pt>
                <c:pt idx="16">
                  <c:v>-1.669113628945329</c:v>
                </c:pt>
                <c:pt idx="17">
                  <c:v>0.40524326515112286</c:v>
                </c:pt>
                <c:pt idx="18">
                  <c:v>-0.32565872550801567</c:v>
                </c:pt>
                <c:pt idx="19">
                  <c:v>-0.90362342709328081</c:v>
                </c:pt>
              </c:numCache>
            </c:numRef>
          </c:val>
        </c:ser>
        <c:ser>
          <c:idx val="1"/>
          <c:order val="1"/>
          <c:tx>
            <c:strRef>
              <c:f>Wealth_UKR!$B$55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Wealth_UKR!$D$52:$W$52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Wealth_UKR!$D$55:$W$55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1.3451147763072102</c:v>
                </c:pt>
                <c:pt idx="2">
                  <c:v>2.8055641758994776</c:v>
                </c:pt>
                <c:pt idx="3">
                  <c:v>4.3738163613344927</c:v>
                </c:pt>
                <c:pt idx="4">
                  <c:v>6.0289762614651465</c:v>
                </c:pt>
                <c:pt idx="5">
                  <c:v>6.2466874322546717</c:v>
                </c:pt>
                <c:pt idx="6">
                  <c:v>6.4701606169791814</c:v>
                </c:pt>
                <c:pt idx="7">
                  <c:v>6.7243828144394779</c:v>
                </c:pt>
                <c:pt idx="8">
                  <c:v>7.0180221858297864</c:v>
                </c:pt>
                <c:pt idx="9">
                  <c:v>7.3186677846099668</c:v>
                </c:pt>
                <c:pt idx="10">
                  <c:v>5.285684943064739</c:v>
                </c:pt>
                <c:pt idx="11">
                  <c:v>6.7648612818217657</c:v>
                </c:pt>
                <c:pt idx="12">
                  <c:v>8.3166474069849894</c:v>
                </c:pt>
                <c:pt idx="13">
                  <c:v>9.4796575866791244</c:v>
                </c:pt>
                <c:pt idx="14">
                  <c:v>11.707985812153954</c:v>
                </c:pt>
                <c:pt idx="15">
                  <c:v>12.520994644070282</c:v>
                </c:pt>
                <c:pt idx="16">
                  <c:v>13.158906557367223</c:v>
                </c:pt>
                <c:pt idx="17">
                  <c:v>13.625327596448479</c:v>
                </c:pt>
                <c:pt idx="18">
                  <c:v>13.958667179479868</c:v>
                </c:pt>
                <c:pt idx="19">
                  <c:v>14.189921972827225</c:v>
                </c:pt>
              </c:numCache>
            </c:numRef>
          </c:val>
        </c:ser>
        <c:ser>
          <c:idx val="2"/>
          <c:order val="2"/>
          <c:tx>
            <c:strRef>
              <c:f>Wealth_UKR!$B$56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Wealth_UKR!$D$52:$W$52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Wealth_UKR!$D$56:$W$56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-0.2950512433742003</c:v>
                </c:pt>
                <c:pt idx="2">
                  <c:v>-0.41886855266459744</c:v>
                </c:pt>
                <c:pt idx="3">
                  <c:v>-0.34033458507266579</c:v>
                </c:pt>
                <c:pt idx="4">
                  <c:v>-7.0851968382779074E-2</c:v>
                </c:pt>
                <c:pt idx="5">
                  <c:v>0.41520931053566912</c:v>
                </c:pt>
                <c:pt idx="6">
                  <c:v>1.0671090640892444</c:v>
                </c:pt>
                <c:pt idx="7">
                  <c:v>1.8378394616695992</c:v>
                </c:pt>
                <c:pt idx="8">
                  <c:v>2.6434210384415957</c:v>
                </c:pt>
                <c:pt idx="9">
                  <c:v>3.4226523171232426</c:v>
                </c:pt>
                <c:pt idx="10">
                  <c:v>4.1105404592545192</c:v>
                </c:pt>
                <c:pt idx="11">
                  <c:v>4.747887967936526</c:v>
                </c:pt>
                <c:pt idx="12">
                  <c:v>5.3215074208075919</c:v>
                </c:pt>
                <c:pt idx="13">
                  <c:v>5.8645310272785967</c:v>
                </c:pt>
                <c:pt idx="14">
                  <c:v>6.3729043218234249</c:v>
                </c:pt>
                <c:pt idx="15">
                  <c:v>6.8421832832432417</c:v>
                </c:pt>
                <c:pt idx="16">
                  <c:v>7.2722735998405508</c:v>
                </c:pt>
                <c:pt idx="17">
                  <c:v>7.6658629483449703</c:v>
                </c:pt>
                <c:pt idx="18">
                  <c:v>8.0439338764197075</c:v>
                </c:pt>
                <c:pt idx="19">
                  <c:v>8.4089653393639718</c:v>
                </c:pt>
              </c:numCache>
            </c:numRef>
          </c:val>
        </c:ser>
        <c:ser>
          <c:idx val="4"/>
          <c:order val="3"/>
          <c:tx>
            <c:strRef>
              <c:f>Wealth_UKR!$B$53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Wealth_UKR!$D$52:$W$52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Wealth_UKR!$D$53:$W$53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1.4186725872269434</c:v>
                </c:pt>
                <c:pt idx="2">
                  <c:v>2.2730112891089282</c:v>
                </c:pt>
                <c:pt idx="3">
                  <c:v>2.6530656830729971</c:v>
                </c:pt>
                <c:pt idx="4">
                  <c:v>2.916461925542535</c:v>
                </c:pt>
                <c:pt idx="5">
                  <c:v>2.6545107062976747</c:v>
                </c:pt>
                <c:pt idx="6">
                  <c:v>2.5303460676416201</c:v>
                </c:pt>
                <c:pt idx="7">
                  <c:v>2.519942380617568</c:v>
                </c:pt>
                <c:pt idx="8">
                  <c:v>2.5612308595166278</c:v>
                </c:pt>
                <c:pt idx="9">
                  <c:v>2.6681208374757404</c:v>
                </c:pt>
                <c:pt idx="10">
                  <c:v>1.9155509160251549</c:v>
                </c:pt>
                <c:pt idx="11">
                  <c:v>2.4663904786941249</c:v>
                </c:pt>
                <c:pt idx="12">
                  <c:v>3.1711113841379923</c:v>
                </c:pt>
                <c:pt idx="13">
                  <c:v>3.8881803251298974</c:v>
                </c:pt>
                <c:pt idx="14">
                  <c:v>5.0228564157770439</c:v>
                </c:pt>
                <c:pt idx="15">
                  <c:v>5.8350666484319191</c:v>
                </c:pt>
                <c:pt idx="16">
                  <c:v>6.8588027765996928</c:v>
                </c:pt>
                <c:pt idx="17">
                  <c:v>7.7663124630202196</c:v>
                </c:pt>
                <c:pt idx="18">
                  <c:v>7.8065270562710731</c:v>
                </c:pt>
                <c:pt idx="19">
                  <c:v>7.8488582959531206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Wealth_UKR!$D$64:$W$64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-9.8967852679573092</c:v>
                </c:pt>
                <c:pt idx="2">
                  <c:v>-22.574663539404995</c:v>
                </c:pt>
                <c:pt idx="3">
                  <c:v>-40.134884687619767</c:v>
                </c:pt>
                <c:pt idx="4">
                  <c:v>-47.145785501302605</c:v>
                </c:pt>
                <c:pt idx="5">
                  <c:v>-52.128008155001574</c:v>
                </c:pt>
                <c:pt idx="6">
                  <c:v>-53.16142394663914</c:v>
                </c:pt>
                <c:pt idx="7">
                  <c:v>-53.627312885651101</c:v>
                </c:pt>
                <c:pt idx="8">
                  <c:v>-53.238577177575053</c:v>
                </c:pt>
                <c:pt idx="9">
                  <c:v>-50.003613210939776</c:v>
                </c:pt>
                <c:pt idx="10">
                  <c:v>-44.887360567833369</c:v>
                </c:pt>
                <c:pt idx="11">
                  <c:v>-41.491954054986948</c:v>
                </c:pt>
                <c:pt idx="12">
                  <c:v>-35.354563216428538</c:v>
                </c:pt>
                <c:pt idx="13">
                  <c:v>-26.937036894450905</c:v>
                </c:pt>
                <c:pt idx="14">
                  <c:v>-24.383993626534394</c:v>
                </c:pt>
                <c:pt idx="15">
                  <c:v>-18.248901318629308</c:v>
                </c:pt>
                <c:pt idx="16">
                  <c:v>-11.166103281320993</c:v>
                </c:pt>
                <c:pt idx="17">
                  <c:v>-8.5452677775751837</c:v>
                </c:pt>
                <c:pt idx="18">
                  <c:v>-21.570990403181099</c:v>
                </c:pt>
                <c:pt idx="19">
                  <c:v>-17.797438884102725</c:v>
                </c:pt>
              </c:numCache>
            </c:numRef>
          </c:val>
        </c:ser>
        <c:marker val="1"/>
        <c:axId val="76698368"/>
        <c:axId val="76699904"/>
      </c:lineChart>
      <c:catAx>
        <c:axId val="766983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699904"/>
        <c:crosses val="autoZero"/>
        <c:auto val="1"/>
        <c:lblAlgn val="ctr"/>
        <c:lblOffset val="100"/>
      </c:catAx>
      <c:valAx>
        <c:axId val="766999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69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98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Wealth_UKR!$B$40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Wealth_UKR!$D$38:$W$38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Wealth_UKR!$D$40:$W$40</c:f>
              <c:numCache>
                <c:formatCode>_(* #,##0_);_(* \(#,##0\);_(* "-"??_);_(@_)</c:formatCode>
                <c:ptCount val="20"/>
                <c:pt idx="0">
                  <c:v>11306.142676832118</c:v>
                </c:pt>
                <c:pt idx="1">
                  <c:v>11704.795676800359</c:v>
                </c:pt>
                <c:pt idx="2">
                  <c:v>11843.843910910975</c:v>
                </c:pt>
                <c:pt idx="3">
                  <c:v>11755.38001218532</c:v>
                </c:pt>
                <c:pt idx="4">
                  <c:v>11583.486706432306</c:v>
                </c:pt>
                <c:pt idx="5">
                  <c:v>11385.28235480755</c:v>
                </c:pt>
                <c:pt idx="6">
                  <c:v>11217.984426151103</c:v>
                </c:pt>
                <c:pt idx="7">
                  <c:v>11074.8556571522</c:v>
                </c:pt>
                <c:pt idx="8">
                  <c:v>10941.579898072849</c:v>
                </c:pt>
                <c:pt idx="9">
                  <c:v>10836.392103939863</c:v>
                </c:pt>
                <c:pt idx="10">
                  <c:v>10744.758796693068</c:v>
                </c:pt>
                <c:pt idx="11">
                  <c:v>10661.565159221294</c:v>
                </c:pt>
                <c:pt idx="12">
                  <c:v>10636.404784005392</c:v>
                </c:pt>
                <c:pt idx="13">
                  <c:v>10676.236661068137</c:v>
                </c:pt>
                <c:pt idx="14">
                  <c:v>10729.878502612401</c:v>
                </c:pt>
                <c:pt idx="15">
                  <c:v>10867.145607777968</c:v>
                </c:pt>
                <c:pt idx="16">
                  <c:v>11117.430308505109</c:v>
                </c:pt>
                <c:pt idx="17">
                  <c:v>11351.960058578357</c:v>
                </c:pt>
                <c:pt idx="18">
                  <c:v>11269.323236686629</c:v>
                </c:pt>
                <c:pt idx="19">
                  <c:v>11203.977722903672</c:v>
                </c:pt>
              </c:numCache>
            </c:numRef>
          </c:val>
        </c:ser>
        <c:ser>
          <c:idx val="1"/>
          <c:order val="1"/>
          <c:tx>
            <c:strRef>
              <c:f>Wealth_UKR!$B$41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Wealth_UKR!$D$38:$W$38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Wealth_UKR!$D$41:$W$41</c:f>
              <c:numCache>
                <c:formatCode>General</c:formatCode>
                <c:ptCount val="20"/>
                <c:pt idx="0">
                  <c:v>14432.39202746099</c:v>
                </c:pt>
                <c:pt idx="1">
                  <c:v>14626.524265196951</c:v>
                </c:pt>
                <c:pt idx="2">
                  <c:v>14837.302047908806</c:v>
                </c:pt>
                <c:pt idx="3">
                  <c:v>15063.638351290014</c:v>
                </c:pt>
                <c:pt idx="4">
                  <c:v>15302.5175167582</c:v>
                </c:pt>
                <c:pt idx="5">
                  <c:v>15333.93844641412</c:v>
                </c:pt>
                <c:pt idx="6">
                  <c:v>15366.190972509816</c:v>
                </c:pt>
                <c:pt idx="7">
                  <c:v>15402.88131666811</c:v>
                </c:pt>
                <c:pt idx="8">
                  <c:v>15445.260501894132</c:v>
                </c:pt>
                <c:pt idx="9">
                  <c:v>15488.650853323395</c:v>
                </c:pt>
                <c:pt idx="10">
                  <c:v>15195.242799780572</c:v>
                </c:pt>
                <c:pt idx="11">
                  <c:v>15408.72332776743</c:v>
                </c:pt>
                <c:pt idx="12">
                  <c:v>15632.683184778733</c:v>
                </c:pt>
                <c:pt idx="13">
                  <c:v>15800.533373231468</c:v>
                </c:pt>
                <c:pt idx="14">
                  <c:v>16122.13443839056</c:v>
                </c:pt>
                <c:pt idx="15">
                  <c:v>16239.471060230608</c:v>
                </c:pt>
                <c:pt idx="16">
                  <c:v>16331.537008347497</c:v>
                </c:pt>
                <c:pt idx="17">
                  <c:v>16398.852721206262</c:v>
                </c:pt>
                <c:pt idx="18">
                  <c:v>16446.961596612055</c:v>
                </c:pt>
                <c:pt idx="19">
                  <c:v>16480.337194970241</c:v>
                </c:pt>
              </c:numCache>
            </c:numRef>
          </c:val>
        </c:ser>
        <c:ser>
          <c:idx val="2"/>
          <c:order val="2"/>
          <c:tx>
            <c:strRef>
              <c:f>Wealth_UKR!$B$42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Wealth_UKR!$D$38:$W$38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Wealth_UKR!$D$42:$W$42</c:f>
              <c:numCache>
                <c:formatCode>_(* #,##0_);_(* \(#,##0\);_(* "-"??_);_(@_)</c:formatCode>
                <c:ptCount val="20"/>
                <c:pt idx="0">
                  <c:v>13283.336406698281</c:v>
                </c:pt>
                <c:pt idx="1">
                  <c:v>13244.143757468741</c:v>
                </c:pt>
                <c:pt idx="2">
                  <c:v>13227.696687745974</c:v>
                </c:pt>
                <c:pt idx="3">
                  <c:v>13238.128618854738</c:v>
                </c:pt>
                <c:pt idx="4">
                  <c:v>13273.924901387229</c:v>
                </c:pt>
                <c:pt idx="5">
                  <c:v>13338.490056208666</c:v>
                </c:pt>
                <c:pt idx="6">
                  <c:v>13425.084093507625</c:v>
                </c:pt>
                <c:pt idx="7">
                  <c:v>13527.462805006908</c:v>
                </c:pt>
                <c:pt idx="8">
                  <c:v>13634.470915879916</c:v>
                </c:pt>
                <c:pt idx="9">
                  <c:v>13737.978828013416</c:v>
                </c:pt>
                <c:pt idx="10">
                  <c:v>13829.353324034499</c:v>
                </c:pt>
                <c:pt idx="11">
                  <c:v>13914.014337692442</c:v>
                </c:pt>
                <c:pt idx="12">
                  <c:v>13990.210139311566</c:v>
                </c:pt>
                <c:pt idx="13">
                  <c:v>14062.341791726896</c:v>
                </c:pt>
                <c:pt idx="14">
                  <c:v>14129.870726643101</c:v>
                </c:pt>
                <c:pt idx="15">
                  <c:v>14192.206629774355</c:v>
                </c:pt>
                <c:pt idx="16">
                  <c:v>14249.33697338061</c:v>
                </c:pt>
                <c:pt idx="17">
                  <c:v>14301.618770603382</c:v>
                </c:pt>
                <c:pt idx="18">
                  <c:v>14351.839203835476</c:v>
                </c:pt>
                <c:pt idx="19">
                  <c:v>14400.327561048654</c:v>
                </c:pt>
              </c:numCache>
            </c:numRef>
          </c:val>
        </c:ser>
        <c:overlap val="100"/>
        <c:axId val="80546816"/>
        <c:axId val="80560896"/>
      </c:barChart>
      <c:catAx>
        <c:axId val="8054681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560896"/>
        <c:crosses val="autoZero"/>
        <c:auto val="1"/>
        <c:lblAlgn val="ctr"/>
        <c:lblOffset val="100"/>
      </c:catAx>
      <c:valAx>
        <c:axId val="8056089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054681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  <c:layout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Wealth_UKR!$B$67:$B$69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Wealth_UKR!$C$67:$C$69</c:f>
              <c:numCache>
                <c:formatCode>_(* #,##0_);_(* \(#,##0\);_(* "-"??_);_(@_)</c:formatCode>
                <c:ptCount val="3"/>
                <c:pt idx="0">
                  <c:v>27.547445000485471</c:v>
                </c:pt>
                <c:pt idx="1">
                  <c:v>38.445201108270226</c:v>
                </c:pt>
                <c:pt idx="2">
                  <c:v>34.0073538912443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  <c:layout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Wealth_UKR!$B$72:$B$75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Wealth_UKR!$C$72:$C$75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5.8623360107539293</c:v>
                </c:pt>
                <c:pt idx="2">
                  <c:v>83.606068072880731</c:v>
                </c:pt>
                <c:pt idx="3">
                  <c:v>10.531595916365339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" sqref="D1:D1048576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23" width="20.7109375" customWidth="1"/>
  </cols>
  <sheetData>
    <row r="1" spans="1:23" ht="21">
      <c r="A1" s="3" t="s">
        <v>0</v>
      </c>
      <c r="B1" s="4" t="s">
        <v>63</v>
      </c>
    </row>
    <row r="2" spans="1:23" ht="21">
      <c r="A2" s="3" t="s">
        <v>1</v>
      </c>
      <c r="B2" s="4" t="s">
        <v>64</v>
      </c>
    </row>
    <row r="3" spans="1:23" ht="21">
      <c r="A3" s="3" t="s">
        <v>39</v>
      </c>
      <c r="B3" s="4" t="s">
        <v>40</v>
      </c>
    </row>
    <row r="4" spans="1:23" ht="21" customHeight="1">
      <c r="A4" s="3" t="s">
        <v>4</v>
      </c>
      <c r="B4" s="4" t="s">
        <v>30</v>
      </c>
    </row>
    <row r="6" spans="1:23">
      <c r="A6" s="1" t="s">
        <v>2</v>
      </c>
      <c r="B6" s="1" t="s">
        <v>3</v>
      </c>
      <c r="C6" s="1" t="s">
        <v>37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  <c r="U6" s="1">
        <v>2008</v>
      </c>
      <c r="V6" s="1">
        <v>2009</v>
      </c>
      <c r="W6" s="1">
        <v>2010</v>
      </c>
    </row>
    <row r="7" spans="1:23" ht="16.5">
      <c r="A7" s="24" t="s">
        <v>29</v>
      </c>
      <c r="B7" s="23" t="s">
        <v>28</v>
      </c>
      <c r="D7" s="13">
        <f t="shared" ref="D7:W7" si="0">+D8+D9+D10</f>
        <v>2016108441313.7876</v>
      </c>
      <c r="E7" s="13">
        <f t="shared" si="0"/>
        <v>2043586673807.728</v>
      </c>
      <c r="F7" s="13">
        <f t="shared" si="0"/>
        <v>2057167782349.0806</v>
      </c>
      <c r="G7" s="13">
        <f t="shared" si="0"/>
        <v>2058033425312.9624</v>
      </c>
      <c r="H7" s="13">
        <f t="shared" si="0"/>
        <v>2053044732246.3662</v>
      </c>
      <c r="I7" s="13">
        <f t="shared" si="0"/>
        <v>2033863092004.9175</v>
      </c>
      <c r="J7" s="13">
        <f t="shared" si="0"/>
        <v>2014179669114.2031</v>
      </c>
      <c r="K7" s="13">
        <f t="shared" si="0"/>
        <v>1994664261622.2979</v>
      </c>
      <c r="L7" s="13">
        <f t="shared" si="0"/>
        <v>1975696296677.0977</v>
      </c>
      <c r="M7" s="13">
        <f t="shared" si="0"/>
        <v>1958752928017.2158</v>
      </c>
      <c r="N7" s="13">
        <f t="shared" si="0"/>
        <v>1926756325606.542</v>
      </c>
      <c r="O7" s="13">
        <f t="shared" si="0"/>
        <v>1920540747498.5249</v>
      </c>
      <c r="P7" s="13">
        <f t="shared" si="0"/>
        <v>1918084931848.8777</v>
      </c>
      <c r="Q7" s="13">
        <f t="shared" si="0"/>
        <v>1916496646353.3594</v>
      </c>
      <c r="R7" s="13">
        <f t="shared" si="0"/>
        <v>1923030917543.1157</v>
      </c>
      <c r="S7" s="13">
        <f t="shared" si="0"/>
        <v>1924186391429.1731</v>
      </c>
      <c r="T7" s="13">
        <f t="shared" si="0"/>
        <v>1929887507492.6519</v>
      </c>
      <c r="U7" s="13">
        <f t="shared" si="0"/>
        <v>1934057938053.9199</v>
      </c>
      <c r="V7" s="13">
        <f t="shared" si="0"/>
        <v>1923144711038.8281</v>
      </c>
      <c r="W7" s="13">
        <f t="shared" si="0"/>
        <v>1912676677229.4482</v>
      </c>
    </row>
    <row r="8" spans="1:23" s="22" customFormat="1" ht="15.75">
      <c r="A8" s="19">
        <v>1</v>
      </c>
      <c r="B8" s="20" t="s">
        <v>5</v>
      </c>
      <c r="C8" s="20"/>
      <c r="D8" s="21">
        <v>584144456441.47339</v>
      </c>
      <c r="E8" s="21">
        <v>604408950111.03162</v>
      </c>
      <c r="F8" s="21">
        <v>610510666231.86169</v>
      </c>
      <c r="G8" s="21">
        <v>603961260720.97046</v>
      </c>
      <c r="H8" s="21">
        <v>592167787196.92798</v>
      </c>
      <c r="I8" s="21">
        <v>578068618446.84436</v>
      </c>
      <c r="J8" s="21">
        <v>564745172652.24792</v>
      </c>
      <c r="K8" s="21">
        <v>552193687422.56592</v>
      </c>
      <c r="L8" s="21">
        <v>540143193055.73352</v>
      </c>
      <c r="M8" s="21">
        <v>529810628776.27014</v>
      </c>
      <c r="N8" s="21">
        <v>520564943032.78448</v>
      </c>
      <c r="O8" s="21">
        <v>512100221183.69574</v>
      </c>
      <c r="P8" s="21">
        <v>506753190044.89899</v>
      </c>
      <c r="Q8" s="21">
        <v>504721757211.16144</v>
      </c>
      <c r="R8" s="21">
        <v>503488035575.45355</v>
      </c>
      <c r="S8" s="21">
        <v>506319842127.03278</v>
      </c>
      <c r="T8" s="21">
        <v>514538666092.22223</v>
      </c>
      <c r="U8" s="21">
        <v>522094624598.75146</v>
      </c>
      <c r="V8" s="21">
        <v>515177224458.36151</v>
      </c>
      <c r="W8" s="21">
        <v>509202065659.19684</v>
      </c>
    </row>
    <row r="9" spans="1:23" s="22" customFormat="1" ht="15.75">
      <c r="A9" s="19">
        <v>2</v>
      </c>
      <c r="B9" s="20" t="s">
        <v>38</v>
      </c>
      <c r="C9" s="20"/>
      <c r="D9" s="21">
        <v>745665611783.4906</v>
      </c>
      <c r="E9" s="21">
        <v>755280349952.92151</v>
      </c>
      <c r="F9" s="21">
        <v>764813453004.67114</v>
      </c>
      <c r="G9" s="21">
        <v>773931085193.27148</v>
      </c>
      <c r="H9" s="21">
        <v>782291046391.84302</v>
      </c>
      <c r="I9" s="21">
        <v>778555009601.90234</v>
      </c>
      <c r="J9" s="21">
        <v>773577662806.12415</v>
      </c>
      <c r="K9" s="21">
        <v>767989587809.23669</v>
      </c>
      <c r="L9" s="21">
        <v>762472367134.11902</v>
      </c>
      <c r="M9" s="21">
        <v>757267895881.30994</v>
      </c>
      <c r="N9" s="21">
        <v>736183180293.59668</v>
      </c>
      <c r="O9" s="21">
        <v>740117469289.50964</v>
      </c>
      <c r="P9" s="21">
        <v>744792270858.33875</v>
      </c>
      <c r="Q9" s="21">
        <v>746974165352.86096</v>
      </c>
      <c r="R9" s="21">
        <v>756513859471.22449</v>
      </c>
      <c r="S9" s="21">
        <v>756626139025.6394</v>
      </c>
      <c r="T9" s="21">
        <v>755858776203.18628</v>
      </c>
      <c r="U9" s="21">
        <v>754209212430.98633</v>
      </c>
      <c r="V9" s="21">
        <v>751873013858.73596</v>
      </c>
      <c r="W9" s="21">
        <v>749003786867.94458</v>
      </c>
    </row>
    <row r="10" spans="1:23" s="22" customFormat="1" ht="15.75">
      <c r="A10" s="19">
        <v>3</v>
      </c>
      <c r="B10" s="20" t="s">
        <v>10</v>
      </c>
      <c r="C10" s="20"/>
      <c r="D10" s="21">
        <f t="shared" ref="D10:W10" si="1">+D13+D16+D19+D23</f>
        <v>686298373088.82373</v>
      </c>
      <c r="E10" s="21">
        <f t="shared" si="1"/>
        <v>683897373743.7749</v>
      </c>
      <c r="F10" s="21">
        <f t="shared" si="1"/>
        <v>681843663112.54797</v>
      </c>
      <c r="G10" s="21">
        <f t="shared" si="1"/>
        <v>680141079398.72046</v>
      </c>
      <c r="H10" s="21">
        <f t="shared" si="1"/>
        <v>678585898657.59534</v>
      </c>
      <c r="I10" s="21">
        <f t="shared" si="1"/>
        <v>677239463956.17078</v>
      </c>
      <c r="J10" s="21">
        <f t="shared" si="1"/>
        <v>675856833655.83118</v>
      </c>
      <c r="K10" s="21">
        <f t="shared" si="1"/>
        <v>674480986390.49512</v>
      </c>
      <c r="L10" s="21">
        <f t="shared" si="1"/>
        <v>673080736487.24512</v>
      </c>
      <c r="M10" s="21">
        <f t="shared" si="1"/>
        <v>671674403359.63574</v>
      </c>
      <c r="N10" s="21">
        <f t="shared" si="1"/>
        <v>670008202280.16089</v>
      </c>
      <c r="O10" s="21">
        <f t="shared" si="1"/>
        <v>668323057025.31958</v>
      </c>
      <c r="P10" s="21">
        <f t="shared" si="1"/>
        <v>666539470945.63989</v>
      </c>
      <c r="Q10" s="21">
        <f t="shared" si="1"/>
        <v>664800723789.33691</v>
      </c>
      <c r="R10" s="21">
        <f t="shared" si="1"/>
        <v>663029022496.43774</v>
      </c>
      <c r="S10" s="21">
        <f t="shared" si="1"/>
        <v>661240410276.50098</v>
      </c>
      <c r="T10" s="21">
        <f t="shared" si="1"/>
        <v>659490065197.24329</v>
      </c>
      <c r="U10" s="21">
        <f t="shared" si="1"/>
        <v>657754101024.18213</v>
      </c>
      <c r="V10" s="21">
        <f t="shared" si="1"/>
        <v>656094472721.73071</v>
      </c>
      <c r="W10" s="21">
        <f t="shared" si="1"/>
        <v>654470824702.30676</v>
      </c>
    </row>
    <row r="11" spans="1:23" s="22" customFormat="1" ht="15.75">
      <c r="A11" s="27">
        <v>3.1</v>
      </c>
      <c r="B11" s="26" t="s">
        <v>32</v>
      </c>
      <c r="C11" s="20"/>
      <c r="D11" s="38">
        <f t="shared" ref="D11:W11" si="2">+D13+D16</f>
        <v>34793920382.288612</v>
      </c>
      <c r="E11" s="38">
        <f t="shared" si="2"/>
        <v>35337205927.475403</v>
      </c>
      <c r="F11" s="38">
        <f t="shared" si="2"/>
        <v>35880491472.662186</v>
      </c>
      <c r="G11" s="38">
        <f t="shared" si="2"/>
        <v>36423777017.848984</v>
      </c>
      <c r="H11" s="38">
        <f t="shared" si="2"/>
        <v>36967062563.035767</v>
      </c>
      <c r="I11" s="38">
        <f t="shared" si="2"/>
        <v>37510348108.222557</v>
      </c>
      <c r="J11" s="38">
        <f t="shared" si="2"/>
        <v>38053633653.409348</v>
      </c>
      <c r="K11" s="38">
        <f t="shared" si="2"/>
        <v>38596919198.59613</v>
      </c>
      <c r="L11" s="38">
        <f t="shared" si="2"/>
        <v>39140204743.782928</v>
      </c>
      <c r="M11" s="38">
        <f t="shared" si="2"/>
        <v>39683490288.969711</v>
      </c>
      <c r="N11" s="38">
        <f t="shared" si="2"/>
        <v>39963754835.941437</v>
      </c>
      <c r="O11" s="38">
        <f t="shared" si="2"/>
        <v>40244019382.913162</v>
      </c>
      <c r="P11" s="38">
        <f t="shared" si="2"/>
        <v>40524283929.884888</v>
      </c>
      <c r="Q11" s="38">
        <f t="shared" si="2"/>
        <v>40804548476.856606</v>
      </c>
      <c r="R11" s="38">
        <f t="shared" si="2"/>
        <v>41084813023.828331</v>
      </c>
      <c r="S11" s="38">
        <f t="shared" si="2"/>
        <v>41391434972.051277</v>
      </c>
      <c r="T11" s="38">
        <f t="shared" si="2"/>
        <v>41698056920.274223</v>
      </c>
      <c r="U11" s="38">
        <f t="shared" si="2"/>
        <v>42004678868.497162</v>
      </c>
      <c r="V11" s="38">
        <f t="shared" si="2"/>
        <v>42311300816.720108</v>
      </c>
      <c r="W11" s="38">
        <f t="shared" si="2"/>
        <v>42617922764.943054</v>
      </c>
    </row>
    <row r="12" spans="1:23" s="22" customFormat="1" ht="15.75">
      <c r="A12" s="27">
        <v>3.2</v>
      </c>
      <c r="B12" s="26" t="s">
        <v>33</v>
      </c>
      <c r="C12" s="20"/>
      <c r="D12" s="38">
        <f t="shared" ref="D12:W12" si="3">+D23+D19</f>
        <v>651504452706.53516</v>
      </c>
      <c r="E12" s="38">
        <f t="shared" si="3"/>
        <v>648560167816.29956</v>
      </c>
      <c r="F12" s="38">
        <f t="shared" si="3"/>
        <v>645963171639.88574</v>
      </c>
      <c r="G12" s="38">
        <f t="shared" si="3"/>
        <v>643717302380.87146</v>
      </c>
      <c r="H12" s="38">
        <f t="shared" si="3"/>
        <v>641618836094.55957</v>
      </c>
      <c r="I12" s="38">
        <f t="shared" si="3"/>
        <v>639729115847.94824</v>
      </c>
      <c r="J12" s="38">
        <f t="shared" si="3"/>
        <v>637803200002.42187</v>
      </c>
      <c r="K12" s="38">
        <f t="shared" si="3"/>
        <v>635884067191.89905</v>
      </c>
      <c r="L12" s="38">
        <f t="shared" si="3"/>
        <v>633940531743.46216</v>
      </c>
      <c r="M12" s="38">
        <f t="shared" si="3"/>
        <v>631990913070.66602</v>
      </c>
      <c r="N12" s="38">
        <f t="shared" si="3"/>
        <v>630044447444.21948</v>
      </c>
      <c r="O12" s="38">
        <f t="shared" si="3"/>
        <v>628079037642.40637</v>
      </c>
      <c r="P12" s="38">
        <f t="shared" si="3"/>
        <v>626015187015.755</v>
      </c>
      <c r="Q12" s="38">
        <f t="shared" si="3"/>
        <v>623996175312.48035</v>
      </c>
      <c r="R12" s="38">
        <f t="shared" si="3"/>
        <v>621944209472.60937</v>
      </c>
      <c r="S12" s="38">
        <f t="shared" si="3"/>
        <v>619848975304.44971</v>
      </c>
      <c r="T12" s="38">
        <f t="shared" si="3"/>
        <v>617792008276.96912</v>
      </c>
      <c r="U12" s="38">
        <f t="shared" si="3"/>
        <v>615749422155.68506</v>
      </c>
      <c r="V12" s="38">
        <f t="shared" si="3"/>
        <v>613783171905.01074</v>
      </c>
      <c r="W12" s="38">
        <f t="shared" si="3"/>
        <v>611852901937.36365</v>
      </c>
    </row>
    <row r="13" spans="1:23" s="22" customFormat="1" ht="15.75">
      <c r="A13" s="15" t="s">
        <v>42</v>
      </c>
      <c r="B13" s="10" t="s">
        <v>31</v>
      </c>
      <c r="C13" s="20"/>
      <c r="D13" s="13">
        <f t="shared" ref="D13:W13" si="4">+D14+D15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</row>
    <row r="14" spans="1:23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>
      <c r="A16" s="15" t="s">
        <v>44</v>
      </c>
      <c r="B16" s="10" t="s">
        <v>11</v>
      </c>
      <c r="C16" s="10"/>
      <c r="D16" s="13">
        <f t="shared" ref="D16:W16" si="5">+D17+D18</f>
        <v>34793920382.288612</v>
      </c>
      <c r="E16" s="13">
        <f t="shared" si="5"/>
        <v>35337205927.475403</v>
      </c>
      <c r="F16" s="13">
        <f t="shared" si="5"/>
        <v>35880491472.662186</v>
      </c>
      <c r="G16" s="13">
        <f t="shared" si="5"/>
        <v>36423777017.848984</v>
      </c>
      <c r="H16" s="13">
        <f t="shared" si="5"/>
        <v>36967062563.035767</v>
      </c>
      <c r="I16" s="13">
        <f t="shared" si="5"/>
        <v>37510348108.222557</v>
      </c>
      <c r="J16" s="13">
        <f t="shared" si="5"/>
        <v>38053633653.409348</v>
      </c>
      <c r="K16" s="13">
        <f t="shared" si="5"/>
        <v>38596919198.59613</v>
      </c>
      <c r="L16" s="13">
        <f t="shared" si="5"/>
        <v>39140204743.782928</v>
      </c>
      <c r="M16" s="13">
        <f t="shared" si="5"/>
        <v>39683490288.969711</v>
      </c>
      <c r="N16" s="13">
        <f t="shared" si="5"/>
        <v>39963754835.941437</v>
      </c>
      <c r="O16" s="13">
        <f t="shared" si="5"/>
        <v>40244019382.913162</v>
      </c>
      <c r="P16" s="13">
        <f t="shared" si="5"/>
        <v>40524283929.884888</v>
      </c>
      <c r="Q16" s="13">
        <f t="shared" si="5"/>
        <v>40804548476.856606</v>
      </c>
      <c r="R16" s="13">
        <f t="shared" si="5"/>
        <v>41084813023.828331</v>
      </c>
      <c r="S16" s="13">
        <f t="shared" si="5"/>
        <v>41391434972.051277</v>
      </c>
      <c r="T16" s="13">
        <f t="shared" si="5"/>
        <v>41698056920.274223</v>
      </c>
      <c r="U16" s="13">
        <f t="shared" si="5"/>
        <v>42004678868.497162</v>
      </c>
      <c r="V16" s="13">
        <f t="shared" si="5"/>
        <v>42311300816.720108</v>
      </c>
      <c r="W16" s="13">
        <f t="shared" si="5"/>
        <v>42617922764.943054</v>
      </c>
    </row>
    <row r="17" spans="1:23">
      <c r="A17" s="8" t="s">
        <v>45</v>
      </c>
      <c r="B17" s="2" t="s">
        <v>7</v>
      </c>
      <c r="C17" s="2"/>
      <c r="D17" s="14">
        <v>15354239906.197195</v>
      </c>
      <c r="E17" s="14">
        <v>15848181915.499912</v>
      </c>
      <c r="F17" s="14">
        <v>16342123924.802628</v>
      </c>
      <c r="G17" s="14">
        <v>16836065934.105343</v>
      </c>
      <c r="H17" s="14">
        <v>17330007943.408058</v>
      </c>
      <c r="I17" s="14">
        <v>17823949952.710777</v>
      </c>
      <c r="J17" s="14">
        <v>18317891962.013493</v>
      </c>
      <c r="K17" s="14">
        <v>18811833971.316208</v>
      </c>
      <c r="L17" s="14">
        <v>19305775980.618923</v>
      </c>
      <c r="M17" s="14">
        <v>19799717989.921638</v>
      </c>
      <c r="N17" s="14">
        <v>20052383610.04295</v>
      </c>
      <c r="O17" s="14">
        <v>20305049230.164257</v>
      </c>
      <c r="P17" s="14">
        <v>20557714850.285572</v>
      </c>
      <c r="Q17" s="14">
        <v>20810380470.406879</v>
      </c>
      <c r="R17" s="14">
        <v>21063046090.528191</v>
      </c>
      <c r="S17" s="14">
        <v>21310288529.466911</v>
      </c>
      <c r="T17" s="14">
        <v>21557530968.405632</v>
      </c>
      <c r="U17" s="14">
        <v>21804773407.344349</v>
      </c>
      <c r="V17" s="14">
        <v>22052015846.28307</v>
      </c>
      <c r="W17" s="14">
        <v>22299258285.22179</v>
      </c>
    </row>
    <row r="18" spans="1:23">
      <c r="A18" s="8" t="s">
        <v>46</v>
      </c>
      <c r="B18" s="2" t="s">
        <v>62</v>
      </c>
      <c r="C18" s="2"/>
      <c r="D18" s="14">
        <v>19439680476.091415</v>
      </c>
      <c r="E18" s="14">
        <v>19489024011.975491</v>
      </c>
      <c r="F18" s="14">
        <v>19538367547.859562</v>
      </c>
      <c r="G18" s="14">
        <v>19587711083.743637</v>
      </c>
      <c r="H18" s="14">
        <v>19637054619.627708</v>
      </c>
      <c r="I18" s="14">
        <v>19686398155.51178</v>
      </c>
      <c r="J18" s="14">
        <v>19735741691.395851</v>
      </c>
      <c r="K18" s="14">
        <v>19785085227.279926</v>
      </c>
      <c r="L18" s="14">
        <v>19834428763.164001</v>
      </c>
      <c r="M18" s="14">
        <v>19883772299.048073</v>
      </c>
      <c r="N18" s="14">
        <v>19911371225.898487</v>
      </c>
      <c r="O18" s="14">
        <v>19938970152.748901</v>
      </c>
      <c r="P18" s="14">
        <v>19966569079.599312</v>
      </c>
      <c r="Q18" s="14">
        <v>19994168006.449726</v>
      </c>
      <c r="R18" s="14">
        <v>20021766933.30014</v>
      </c>
      <c r="S18" s="14">
        <v>20081146442.584366</v>
      </c>
      <c r="T18" s="14">
        <v>20140525951.868591</v>
      </c>
      <c r="U18" s="14">
        <v>20199905461.152813</v>
      </c>
      <c r="V18" s="14">
        <v>20259284970.437038</v>
      </c>
      <c r="W18" s="14">
        <v>20318664479.72126</v>
      </c>
    </row>
    <row r="19" spans="1:23" ht="15.75">
      <c r="A19" s="15" t="s">
        <v>48</v>
      </c>
      <c r="B19" s="10" t="s">
        <v>12</v>
      </c>
      <c r="C19" s="10"/>
      <c r="D19" s="13">
        <f t="shared" ref="D19:W19" si="6">+D20+D21+D22</f>
        <v>579631403933.92187</v>
      </c>
      <c r="E19" s="13">
        <f t="shared" si="6"/>
        <v>576861589261.53711</v>
      </c>
      <c r="F19" s="13">
        <f t="shared" si="6"/>
        <v>574415196365.43201</v>
      </c>
      <c r="G19" s="13">
        <f t="shared" si="6"/>
        <v>572287956435.53381</v>
      </c>
      <c r="H19" s="13">
        <f t="shared" si="6"/>
        <v>570306452895.77649</v>
      </c>
      <c r="I19" s="13">
        <f t="shared" si="6"/>
        <v>568526432046.27075</v>
      </c>
      <c r="J19" s="13">
        <f t="shared" si="6"/>
        <v>566722671170.2865</v>
      </c>
      <c r="K19" s="13">
        <f t="shared" si="6"/>
        <v>564921259943.08069</v>
      </c>
      <c r="L19" s="13">
        <f t="shared" si="6"/>
        <v>563087836733.9856</v>
      </c>
      <c r="M19" s="13">
        <f t="shared" si="6"/>
        <v>561267034059.26306</v>
      </c>
      <c r="N19" s="13">
        <f t="shared" si="6"/>
        <v>559446657044.32471</v>
      </c>
      <c r="O19" s="13">
        <f t="shared" si="6"/>
        <v>557617939283.87231</v>
      </c>
      <c r="P19" s="13">
        <f t="shared" si="6"/>
        <v>555698156997.60962</v>
      </c>
      <c r="Q19" s="13">
        <f t="shared" si="6"/>
        <v>553831281461.7854</v>
      </c>
      <c r="R19" s="13">
        <f t="shared" si="6"/>
        <v>551939418192.31494</v>
      </c>
      <c r="S19" s="13">
        <f t="shared" si="6"/>
        <v>550014760939.17542</v>
      </c>
      <c r="T19" s="13">
        <f t="shared" si="6"/>
        <v>548137429843.95862</v>
      </c>
      <c r="U19" s="13">
        <f t="shared" si="6"/>
        <v>546262396355.0932</v>
      </c>
      <c r="V19" s="13">
        <f t="shared" si="6"/>
        <v>544449324174.10693</v>
      </c>
      <c r="W19" s="13">
        <f t="shared" si="6"/>
        <v>542700098550.81934</v>
      </c>
    </row>
    <row r="20" spans="1:23" s="16" customFormat="1">
      <c r="A20" s="8" t="s">
        <v>59</v>
      </c>
      <c r="B20" s="2" t="s">
        <v>13</v>
      </c>
      <c r="C20" s="2"/>
      <c r="D20" s="11">
        <v>9230154665.2160988</v>
      </c>
      <c r="E20" s="11">
        <v>8913629942.2747746</v>
      </c>
      <c r="F20" s="11">
        <v>8610293749.456007</v>
      </c>
      <c r="G20" s="11">
        <v>8303660424.1066008</v>
      </c>
      <c r="H20" s="11">
        <v>8003621363.818471</v>
      </c>
      <c r="I20" s="11">
        <v>7700285170.9997034</v>
      </c>
      <c r="J20" s="11">
        <v>7393651845.6502972</v>
      </c>
      <c r="K20" s="11">
        <v>7103504182.9540844</v>
      </c>
      <c r="L20" s="11">
        <v>6823247917.8497887</v>
      </c>
      <c r="M20" s="11">
        <v>6552883050.3374081</v>
      </c>
      <c r="N20" s="11">
        <v>6279221050.2943897</v>
      </c>
      <c r="O20" s="11">
        <v>6002261917.7207327</v>
      </c>
      <c r="P20" s="11">
        <v>5712114255.024519</v>
      </c>
      <c r="Q20" s="11">
        <v>5395589532.0831976</v>
      </c>
      <c r="R20" s="11">
        <v>5072470544.0805979</v>
      </c>
      <c r="S20" s="11">
        <v>4739460158.4860802</v>
      </c>
      <c r="T20" s="11">
        <v>4413044037.9528408</v>
      </c>
      <c r="U20" s="11">
        <v>4109766633.0070953</v>
      </c>
      <c r="V20" s="11">
        <v>3823779720.7652726</v>
      </c>
      <c r="W20" s="11">
        <v>3568129724.9378562</v>
      </c>
    </row>
    <row r="21" spans="1:23" s="16" customFormat="1">
      <c r="A21" s="8" t="s">
        <v>60</v>
      </c>
      <c r="B21" s="2" t="s">
        <v>14</v>
      </c>
      <c r="C21" s="2"/>
      <c r="D21" s="11">
        <v>50804130344.548065</v>
      </c>
      <c r="E21" s="11">
        <v>50078667712.317154</v>
      </c>
      <c r="F21" s="11">
        <v>49412208876.169067</v>
      </c>
      <c r="G21" s="11">
        <v>48780466249.876823</v>
      </c>
      <c r="H21" s="11">
        <v>48171173177.183319</v>
      </c>
      <c r="I21" s="11">
        <v>47539430550.891068</v>
      </c>
      <c r="J21" s="11">
        <v>46911156105.416389</v>
      </c>
      <c r="K21" s="11">
        <v>46282881659.941704</v>
      </c>
      <c r="L21" s="11">
        <v>45661549473.533043</v>
      </c>
      <c r="M21" s="11">
        <v>45036746157.59137</v>
      </c>
      <c r="N21" s="11">
        <v>44405000582.583687</v>
      </c>
      <c r="O21" s="11">
        <v>43766312748.509972</v>
      </c>
      <c r="P21" s="11">
        <v>43089442489.573166</v>
      </c>
      <c r="Q21" s="11">
        <v>42422985619.235374</v>
      </c>
      <c r="R21" s="11">
        <v>41749586489.831589</v>
      </c>
      <c r="S21" s="11">
        <v>41072716230.894768</v>
      </c>
      <c r="T21" s="11">
        <v>40395845971.957954</v>
      </c>
      <c r="U21" s="11">
        <v>39708562324.422127</v>
      </c>
      <c r="V21" s="11">
        <v>39005311481.034439</v>
      </c>
      <c r="W21" s="11">
        <v>38333300803.443848</v>
      </c>
    </row>
    <row r="22" spans="1:23" s="16" customFormat="1">
      <c r="A22" s="8" t="s">
        <v>61</v>
      </c>
      <c r="B22" s="2" t="s">
        <v>15</v>
      </c>
      <c r="C22" s="2"/>
      <c r="D22" s="11">
        <v>519597118924.15771</v>
      </c>
      <c r="E22" s="11">
        <v>517869291606.94519</v>
      </c>
      <c r="F22" s="11">
        <v>516392693739.80695</v>
      </c>
      <c r="G22" s="11">
        <v>515203829761.55042</v>
      </c>
      <c r="H22" s="11">
        <v>514131658354.77472</v>
      </c>
      <c r="I22" s="11">
        <v>513286716324.38</v>
      </c>
      <c r="J22" s="11">
        <v>512417863219.21985</v>
      </c>
      <c r="K22" s="11">
        <v>511534874100.18494</v>
      </c>
      <c r="L22" s="11">
        <v>510603039342.60272</v>
      </c>
      <c r="M22" s="11">
        <v>509677404851.33429</v>
      </c>
      <c r="N22" s="11">
        <v>508762435411.44659</v>
      </c>
      <c r="O22" s="11">
        <v>507849364617.64166</v>
      </c>
      <c r="P22" s="11">
        <v>506896600253.0119</v>
      </c>
      <c r="Q22" s="11">
        <v>506012706310.4668</v>
      </c>
      <c r="R22" s="11">
        <v>505117361158.40271</v>
      </c>
      <c r="S22" s="11">
        <v>504202584549.79456</v>
      </c>
      <c r="T22" s="11">
        <v>503328539834.04785</v>
      </c>
      <c r="U22" s="11">
        <v>502444067397.664</v>
      </c>
      <c r="V22" s="11">
        <v>501620232972.30719</v>
      </c>
      <c r="W22" s="11">
        <v>500798668022.43762</v>
      </c>
    </row>
    <row r="23" spans="1:23" ht="15.75">
      <c r="A23" s="17" t="s">
        <v>50</v>
      </c>
      <c r="B23" s="10" t="s">
        <v>16</v>
      </c>
      <c r="C23" s="10"/>
      <c r="D23" s="13">
        <f t="shared" ref="D23:W23" si="7">+D24+D25+D26+D27+D28+D29+D30+D31+D32+D33</f>
        <v>71873048772.613251</v>
      </c>
      <c r="E23" s="13">
        <f t="shared" si="7"/>
        <v>71698578554.762436</v>
      </c>
      <c r="F23" s="13">
        <f t="shared" si="7"/>
        <v>71547975274.453781</v>
      </c>
      <c r="G23" s="13">
        <f t="shared" si="7"/>
        <v>71429345945.337616</v>
      </c>
      <c r="H23" s="13">
        <f t="shared" si="7"/>
        <v>71312383198.783066</v>
      </c>
      <c r="I23" s="13">
        <f t="shared" si="7"/>
        <v>71202683801.677521</v>
      </c>
      <c r="J23" s="13">
        <f t="shared" si="7"/>
        <v>71080528832.135376</v>
      </c>
      <c r="K23" s="13">
        <f t="shared" si="7"/>
        <v>70962807248.818314</v>
      </c>
      <c r="L23" s="13">
        <f t="shared" si="7"/>
        <v>70852695009.476578</v>
      </c>
      <c r="M23" s="13">
        <f t="shared" si="7"/>
        <v>70723879011.402893</v>
      </c>
      <c r="N23" s="13">
        <f t="shared" si="7"/>
        <v>70597790399.894745</v>
      </c>
      <c r="O23" s="13">
        <f t="shared" si="7"/>
        <v>70461098358.534012</v>
      </c>
      <c r="P23" s="13">
        <f t="shared" si="7"/>
        <v>70317030018.145386</v>
      </c>
      <c r="Q23" s="13">
        <f t="shared" si="7"/>
        <v>70164893850.694992</v>
      </c>
      <c r="R23" s="13">
        <f t="shared" si="7"/>
        <v>70004791280.294449</v>
      </c>
      <c r="S23" s="13">
        <f t="shared" si="7"/>
        <v>69834214365.274323</v>
      </c>
      <c r="T23" s="13">
        <f t="shared" si="7"/>
        <v>69654578433.010529</v>
      </c>
      <c r="U23" s="13">
        <f t="shared" si="7"/>
        <v>69487025800.591843</v>
      </c>
      <c r="V23" s="13">
        <f t="shared" si="7"/>
        <v>69333847730.903748</v>
      </c>
      <c r="W23" s="13">
        <f t="shared" si="7"/>
        <v>69152803386.544327</v>
      </c>
    </row>
    <row r="24" spans="1:23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1:23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s="16" customFormat="1" ht="15.75">
      <c r="A27" s="8" t="s">
        <v>52</v>
      </c>
      <c r="B27" s="18" t="s">
        <v>20</v>
      </c>
      <c r="C27" s="18"/>
      <c r="D27" s="11">
        <v>71873048772.613251</v>
      </c>
      <c r="E27" s="11">
        <v>71698578554.762436</v>
      </c>
      <c r="F27" s="11">
        <v>71547975274.453781</v>
      </c>
      <c r="G27" s="11">
        <v>71429345945.337616</v>
      </c>
      <c r="H27" s="11">
        <v>71312383198.783066</v>
      </c>
      <c r="I27" s="11">
        <v>71202683801.677521</v>
      </c>
      <c r="J27" s="11">
        <v>71080528832.135376</v>
      </c>
      <c r="K27" s="11">
        <v>70962807248.818314</v>
      </c>
      <c r="L27" s="11">
        <v>70852695009.476578</v>
      </c>
      <c r="M27" s="11">
        <v>70723879011.402893</v>
      </c>
      <c r="N27" s="11">
        <v>70597790399.894745</v>
      </c>
      <c r="O27" s="11">
        <v>70461098358.534012</v>
      </c>
      <c r="P27" s="11">
        <v>70317030018.145386</v>
      </c>
      <c r="Q27" s="11">
        <v>70164893850.694992</v>
      </c>
      <c r="R27" s="11">
        <v>70004791280.294449</v>
      </c>
      <c r="S27" s="11">
        <v>69834214365.274323</v>
      </c>
      <c r="T27" s="11">
        <v>69654578433.010529</v>
      </c>
      <c r="U27" s="11">
        <v>69487025800.591843</v>
      </c>
      <c r="V27" s="11">
        <v>69333847730.903748</v>
      </c>
      <c r="W27" s="11">
        <v>69152803386.544327</v>
      </c>
    </row>
    <row r="28" spans="1:23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</row>
    <row r="29" spans="1:23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</row>
    <row r="30" spans="1:23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</row>
    <row r="31" spans="1:23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1:23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</row>
    <row r="33" spans="1:23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>
      <c r="A35" s="25">
        <v>4</v>
      </c>
      <c r="B35" s="9" t="s">
        <v>8</v>
      </c>
      <c r="C35" s="10"/>
      <c r="D35" s="11">
        <v>125432562614.8194</v>
      </c>
      <c r="E35" s="11">
        <v>112956657643.10789</v>
      </c>
      <c r="F35" s="11">
        <v>96892057717.539368</v>
      </c>
      <c r="G35" s="11">
        <v>74670787340.059479</v>
      </c>
      <c r="H35" s="11">
        <v>65597848337.403381</v>
      </c>
      <c r="I35" s="11">
        <v>59009452203.626549</v>
      </c>
      <c r="J35" s="11">
        <v>57246096107.909111</v>
      </c>
      <c r="K35" s="11">
        <v>56133241564.831078</v>
      </c>
      <c r="L35" s="11">
        <v>56042962648.320267</v>
      </c>
      <c r="M35" s="11">
        <v>59344308265.546211</v>
      </c>
      <c r="N35" s="11">
        <v>64823720699.801949</v>
      </c>
      <c r="O35" s="11">
        <v>68226656505.743973</v>
      </c>
      <c r="P35" s="11">
        <v>74772862341.80011</v>
      </c>
      <c r="Q35" s="11">
        <v>83856283889.290787</v>
      </c>
      <c r="R35" s="11">
        <v>86141530605.813492</v>
      </c>
      <c r="S35" s="11">
        <v>92471426293.780365</v>
      </c>
      <c r="T35" s="11">
        <v>99815229759.527252</v>
      </c>
      <c r="U35" s="11">
        <v>102114883708.40089</v>
      </c>
      <c r="V35" s="11">
        <v>87044241875.54129</v>
      </c>
      <c r="W35" s="11">
        <v>90700100034.140945</v>
      </c>
    </row>
    <row r="36" spans="1:23" ht="15.75">
      <c r="A36" s="25">
        <v>5</v>
      </c>
      <c r="B36" s="9" t="s">
        <v>9</v>
      </c>
      <c r="C36" s="10"/>
      <c r="D36" s="11">
        <v>51666114</v>
      </c>
      <c r="E36" s="11">
        <v>51637718.999999993</v>
      </c>
      <c r="F36" s="11">
        <v>51546665.999999993</v>
      </c>
      <c r="G36" s="11">
        <v>51377434</v>
      </c>
      <c r="H36" s="11">
        <v>51121722</v>
      </c>
      <c r="I36" s="11">
        <v>50773323</v>
      </c>
      <c r="J36" s="11">
        <v>50342838</v>
      </c>
      <c r="K36" s="11">
        <v>49860125.000000007</v>
      </c>
      <c r="L36" s="11">
        <v>49366106.000000007</v>
      </c>
      <c r="M36" s="11">
        <v>48891792</v>
      </c>
      <c r="N36" s="11">
        <v>48448267</v>
      </c>
      <c r="O36" s="11">
        <v>48032367.999999993</v>
      </c>
      <c r="P36" s="11">
        <v>47643278.000000015</v>
      </c>
      <c r="Q36" s="11">
        <v>47275250</v>
      </c>
      <c r="R36" s="11">
        <v>46923926.999999993</v>
      </c>
      <c r="S36" s="11">
        <v>46591797.000000007</v>
      </c>
      <c r="T36" s="11">
        <v>46282158.000000007</v>
      </c>
      <c r="U36" s="11">
        <v>45991584</v>
      </c>
      <c r="V36" s="11">
        <v>45715009.999999993</v>
      </c>
      <c r="W36" s="11">
        <v>45448328.999999993</v>
      </c>
    </row>
    <row r="37" spans="1:23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B38" s="1" t="s">
        <v>35</v>
      </c>
      <c r="C38" s="1"/>
      <c r="D38" s="33">
        <v>1991</v>
      </c>
      <c r="E38" s="33">
        <v>1992</v>
      </c>
      <c r="F38" s="33">
        <v>1993</v>
      </c>
      <c r="G38" s="33">
        <v>1994</v>
      </c>
      <c r="H38" s="33">
        <v>1995</v>
      </c>
      <c r="I38" s="33">
        <v>1996</v>
      </c>
      <c r="J38" s="33">
        <v>1997</v>
      </c>
      <c r="K38" s="33">
        <v>1998</v>
      </c>
      <c r="L38" s="33">
        <v>1999</v>
      </c>
      <c r="M38" s="33">
        <v>2000</v>
      </c>
      <c r="N38" s="33">
        <v>2001</v>
      </c>
      <c r="O38" s="33">
        <v>2002</v>
      </c>
      <c r="P38" s="33">
        <v>2003</v>
      </c>
      <c r="Q38" s="33">
        <v>2004</v>
      </c>
      <c r="R38" s="33">
        <v>2005</v>
      </c>
      <c r="S38" s="33">
        <v>2006</v>
      </c>
      <c r="T38" s="33">
        <v>2007</v>
      </c>
      <c r="U38" s="33">
        <v>2008</v>
      </c>
      <c r="V38" s="33">
        <v>2009</v>
      </c>
      <c r="W38" s="33">
        <v>2010</v>
      </c>
    </row>
    <row r="39" spans="1:23" ht="16.5">
      <c r="B39" s="23" t="s">
        <v>28</v>
      </c>
      <c r="C39" s="7"/>
      <c r="D39" s="11">
        <f t="shared" ref="D39:W39" si="8">+D7/D36</f>
        <v>39021.871110991386</v>
      </c>
      <c r="E39" s="11">
        <f t="shared" si="8"/>
        <v>39575.463699466047</v>
      </c>
      <c r="F39" s="11">
        <f t="shared" si="8"/>
        <v>39908.842646565754</v>
      </c>
      <c r="G39" s="11">
        <f t="shared" si="8"/>
        <v>40057.146982330072</v>
      </c>
      <c r="H39" s="11">
        <f t="shared" si="8"/>
        <v>40159.929124577735</v>
      </c>
      <c r="I39" s="11">
        <f t="shared" si="8"/>
        <v>40057.710857430335</v>
      </c>
      <c r="J39" s="11">
        <f t="shared" si="8"/>
        <v>40009.259492168538</v>
      </c>
      <c r="K39" s="11">
        <f t="shared" si="8"/>
        <v>40005.19977882722</v>
      </c>
      <c r="L39" s="11">
        <f t="shared" si="8"/>
        <v>40021.311315846899</v>
      </c>
      <c r="M39" s="11">
        <f t="shared" si="8"/>
        <v>40063.021785276673</v>
      </c>
      <c r="N39" s="11">
        <f t="shared" si="8"/>
        <v>39769.354920508136</v>
      </c>
      <c r="O39" s="11">
        <f t="shared" si="8"/>
        <v>39984.302824681166</v>
      </c>
      <c r="P39" s="11">
        <f t="shared" si="8"/>
        <v>40259.298108095689</v>
      </c>
      <c r="Q39" s="11">
        <f t="shared" si="8"/>
        <v>40539.111826026499</v>
      </c>
      <c r="R39" s="11">
        <f t="shared" si="8"/>
        <v>40981.883667646063</v>
      </c>
      <c r="S39" s="11">
        <f t="shared" si="8"/>
        <v>41298.823297782932</v>
      </c>
      <c r="T39" s="11">
        <f t="shared" si="8"/>
        <v>41698.304290233216</v>
      </c>
      <c r="U39" s="11">
        <f t="shared" si="8"/>
        <v>42052.431550387999</v>
      </c>
      <c r="V39" s="11">
        <f t="shared" si="8"/>
        <v>42068.124037134156</v>
      </c>
      <c r="W39" s="11">
        <f t="shared" si="8"/>
        <v>42084.642478922571</v>
      </c>
    </row>
    <row r="40" spans="1:23" ht="15.75">
      <c r="B40" s="20" t="s">
        <v>5</v>
      </c>
      <c r="C40" s="7"/>
      <c r="D40" s="11">
        <f t="shared" ref="D40:W40" si="9">+D8/D36</f>
        <v>11306.142676832118</v>
      </c>
      <c r="E40" s="11">
        <f t="shared" si="9"/>
        <v>11704.795676800359</v>
      </c>
      <c r="F40" s="11">
        <f t="shared" si="9"/>
        <v>11843.843910910975</v>
      </c>
      <c r="G40" s="11">
        <f t="shared" si="9"/>
        <v>11755.38001218532</v>
      </c>
      <c r="H40" s="11">
        <f t="shared" si="9"/>
        <v>11583.486706432306</v>
      </c>
      <c r="I40" s="11">
        <f t="shared" si="9"/>
        <v>11385.28235480755</v>
      </c>
      <c r="J40" s="11">
        <f t="shared" si="9"/>
        <v>11217.984426151103</v>
      </c>
      <c r="K40" s="11">
        <f t="shared" si="9"/>
        <v>11074.8556571522</v>
      </c>
      <c r="L40" s="11">
        <f t="shared" si="9"/>
        <v>10941.579898072849</v>
      </c>
      <c r="M40" s="11">
        <f t="shared" si="9"/>
        <v>10836.392103939863</v>
      </c>
      <c r="N40" s="11">
        <f t="shared" si="9"/>
        <v>10744.758796693068</v>
      </c>
      <c r="O40" s="11">
        <f t="shared" si="9"/>
        <v>10661.565159221294</v>
      </c>
      <c r="P40" s="11">
        <f t="shared" si="9"/>
        <v>10636.404784005392</v>
      </c>
      <c r="Q40" s="11">
        <f t="shared" si="9"/>
        <v>10676.236661068137</v>
      </c>
      <c r="R40" s="11">
        <f t="shared" si="9"/>
        <v>10729.878502612401</v>
      </c>
      <c r="S40" s="11">
        <f t="shared" si="9"/>
        <v>10867.145607777968</v>
      </c>
      <c r="T40" s="11">
        <f t="shared" si="9"/>
        <v>11117.430308505109</v>
      </c>
      <c r="U40" s="11">
        <f t="shared" si="9"/>
        <v>11351.960058578357</v>
      </c>
      <c r="V40" s="11">
        <f t="shared" si="9"/>
        <v>11269.323236686629</v>
      </c>
      <c r="W40" s="11">
        <f t="shared" si="9"/>
        <v>11203.977722903672</v>
      </c>
    </row>
    <row r="41" spans="1:23" ht="15.75">
      <c r="B41" s="20" t="s">
        <v>38</v>
      </c>
      <c r="C41" s="7"/>
      <c r="D41" s="37">
        <f t="shared" ref="D41:W41" si="10">+D9/D36</f>
        <v>14432.39202746099</v>
      </c>
      <c r="E41" s="37">
        <f t="shared" si="10"/>
        <v>14626.524265196951</v>
      </c>
      <c r="F41" s="37">
        <f t="shared" si="10"/>
        <v>14837.302047908806</v>
      </c>
      <c r="G41" s="37">
        <f t="shared" si="10"/>
        <v>15063.638351290014</v>
      </c>
      <c r="H41" s="37">
        <f t="shared" si="10"/>
        <v>15302.5175167582</v>
      </c>
      <c r="I41" s="37">
        <f t="shared" si="10"/>
        <v>15333.93844641412</v>
      </c>
      <c r="J41" s="37">
        <f t="shared" si="10"/>
        <v>15366.190972509816</v>
      </c>
      <c r="K41" s="37">
        <f t="shared" si="10"/>
        <v>15402.88131666811</v>
      </c>
      <c r="L41" s="37">
        <f t="shared" si="10"/>
        <v>15445.260501894132</v>
      </c>
      <c r="M41" s="37">
        <f t="shared" si="10"/>
        <v>15488.650853323395</v>
      </c>
      <c r="N41" s="37">
        <f t="shared" si="10"/>
        <v>15195.242799780572</v>
      </c>
      <c r="O41" s="37">
        <f t="shared" si="10"/>
        <v>15408.72332776743</v>
      </c>
      <c r="P41" s="37">
        <f t="shared" si="10"/>
        <v>15632.683184778733</v>
      </c>
      <c r="Q41" s="37">
        <f t="shared" si="10"/>
        <v>15800.533373231468</v>
      </c>
      <c r="R41" s="37">
        <f t="shared" si="10"/>
        <v>16122.13443839056</v>
      </c>
      <c r="S41" s="37">
        <f t="shared" si="10"/>
        <v>16239.471060230608</v>
      </c>
      <c r="T41" s="37">
        <f t="shared" si="10"/>
        <v>16331.537008347497</v>
      </c>
      <c r="U41" s="37">
        <f t="shared" si="10"/>
        <v>16398.852721206262</v>
      </c>
      <c r="V41" s="37">
        <f t="shared" si="10"/>
        <v>16446.961596612055</v>
      </c>
      <c r="W41" s="37">
        <f t="shared" si="10"/>
        <v>16480.337194970241</v>
      </c>
    </row>
    <row r="42" spans="1:23" ht="15.75">
      <c r="B42" s="20" t="s">
        <v>10</v>
      </c>
      <c r="C42" s="9"/>
      <c r="D42" s="11">
        <f t="shared" ref="D42:W42" si="11">+D10/D36</f>
        <v>13283.336406698281</v>
      </c>
      <c r="E42" s="11">
        <f t="shared" si="11"/>
        <v>13244.143757468741</v>
      </c>
      <c r="F42" s="11">
        <f t="shared" si="11"/>
        <v>13227.696687745974</v>
      </c>
      <c r="G42" s="11">
        <f t="shared" si="11"/>
        <v>13238.128618854738</v>
      </c>
      <c r="H42" s="11">
        <f t="shared" si="11"/>
        <v>13273.924901387229</v>
      </c>
      <c r="I42" s="11">
        <f t="shared" si="11"/>
        <v>13338.490056208666</v>
      </c>
      <c r="J42" s="11">
        <f t="shared" si="11"/>
        <v>13425.084093507625</v>
      </c>
      <c r="K42" s="11">
        <f t="shared" si="11"/>
        <v>13527.462805006908</v>
      </c>
      <c r="L42" s="11">
        <f t="shared" si="11"/>
        <v>13634.470915879916</v>
      </c>
      <c r="M42" s="11">
        <f t="shared" si="11"/>
        <v>13737.978828013416</v>
      </c>
      <c r="N42" s="11">
        <f t="shared" si="11"/>
        <v>13829.353324034499</v>
      </c>
      <c r="O42" s="11">
        <f t="shared" si="11"/>
        <v>13914.014337692442</v>
      </c>
      <c r="P42" s="11">
        <f t="shared" si="11"/>
        <v>13990.210139311566</v>
      </c>
      <c r="Q42" s="11">
        <f t="shared" si="11"/>
        <v>14062.341791726896</v>
      </c>
      <c r="R42" s="11">
        <f t="shared" si="11"/>
        <v>14129.870726643101</v>
      </c>
      <c r="S42" s="11">
        <f t="shared" si="11"/>
        <v>14192.206629774355</v>
      </c>
      <c r="T42" s="11">
        <f t="shared" si="11"/>
        <v>14249.33697338061</v>
      </c>
      <c r="U42" s="11">
        <f t="shared" si="11"/>
        <v>14301.618770603382</v>
      </c>
      <c r="V42" s="11">
        <f t="shared" si="11"/>
        <v>14351.839203835476</v>
      </c>
      <c r="W42" s="11">
        <f t="shared" si="11"/>
        <v>14400.327561048654</v>
      </c>
    </row>
    <row r="43" spans="1:23" ht="15.75">
      <c r="B43" s="26" t="s">
        <v>32</v>
      </c>
      <c r="C43" s="9"/>
      <c r="D43" s="11">
        <f t="shared" ref="D43:W43" si="12">+D11/D36</f>
        <v>673.43792068992479</v>
      </c>
      <c r="E43" s="11">
        <f t="shared" si="12"/>
        <v>684.32933545099866</v>
      </c>
      <c r="F43" s="11">
        <f t="shared" si="12"/>
        <v>696.07783115715358</v>
      </c>
      <c r="G43" s="11">
        <f t="shared" si="12"/>
        <v>708.94504030405608</v>
      </c>
      <c r="H43" s="11">
        <f t="shared" si="12"/>
        <v>723.1184928206402</v>
      </c>
      <c r="I43" s="11">
        <f t="shared" si="12"/>
        <v>738.78064093269131</v>
      </c>
      <c r="J43" s="11">
        <f t="shared" si="12"/>
        <v>755.88971868072565</v>
      </c>
      <c r="K43" s="11">
        <f t="shared" si="12"/>
        <v>774.10393974335454</v>
      </c>
      <c r="L43" s="11">
        <f t="shared" si="12"/>
        <v>792.85582589363889</v>
      </c>
      <c r="M43" s="11">
        <f t="shared" si="12"/>
        <v>811.65955809043999</v>
      </c>
      <c r="N43" s="11">
        <f t="shared" si="12"/>
        <v>824.87480586130016</v>
      </c>
      <c r="O43" s="11">
        <f t="shared" si="12"/>
        <v>837.85207889215803</v>
      </c>
      <c r="P43" s="11">
        <f t="shared" si="12"/>
        <v>850.57715654839865</v>
      </c>
      <c r="Q43" s="11">
        <f t="shared" si="12"/>
        <v>863.12707974799935</v>
      </c>
      <c r="R43" s="11">
        <f t="shared" si="12"/>
        <v>875.56212044717267</v>
      </c>
      <c r="S43" s="11">
        <f t="shared" si="12"/>
        <v>888.384600663745</v>
      </c>
      <c r="T43" s="11">
        <f t="shared" si="12"/>
        <v>900.95316904354843</v>
      </c>
      <c r="U43" s="11">
        <f t="shared" si="12"/>
        <v>913.3122892331163</v>
      </c>
      <c r="V43" s="11">
        <f t="shared" si="12"/>
        <v>925.54504126150505</v>
      </c>
      <c r="W43" s="11">
        <f t="shared" si="12"/>
        <v>937.72254563953413</v>
      </c>
    </row>
    <row r="44" spans="1:23" ht="15.75">
      <c r="B44" s="26" t="s">
        <v>33</v>
      </c>
      <c r="C44" s="9"/>
      <c r="D44" s="11">
        <f t="shared" ref="D44:W44" si="13">+D12/D36</f>
        <v>12609.898486008356</v>
      </c>
      <c r="E44" s="11">
        <f t="shared" si="13"/>
        <v>12559.814422017744</v>
      </c>
      <c r="F44" s="11">
        <f t="shared" si="13"/>
        <v>12531.618856588821</v>
      </c>
      <c r="G44" s="11">
        <f t="shared" si="13"/>
        <v>12529.183578550681</v>
      </c>
      <c r="H44" s="11">
        <f t="shared" si="13"/>
        <v>12550.806408566588</v>
      </c>
      <c r="I44" s="11">
        <f t="shared" si="13"/>
        <v>12599.709415275976</v>
      </c>
      <c r="J44" s="11">
        <f t="shared" si="13"/>
        <v>12669.194374826899</v>
      </c>
      <c r="K44" s="11">
        <f t="shared" si="13"/>
        <v>12753.358865263554</v>
      </c>
      <c r="L44" s="11">
        <f t="shared" si="13"/>
        <v>12841.615089986277</v>
      </c>
      <c r="M44" s="11">
        <f t="shared" si="13"/>
        <v>12926.319269922977</v>
      </c>
      <c r="N44" s="11">
        <f t="shared" si="13"/>
        <v>13004.478518173199</v>
      </c>
      <c r="O44" s="11">
        <f t="shared" si="13"/>
        <v>13076.162258800285</v>
      </c>
      <c r="P44" s="11">
        <f t="shared" si="13"/>
        <v>13139.632982763167</v>
      </c>
      <c r="Q44" s="11">
        <f t="shared" si="13"/>
        <v>13199.214711978897</v>
      </c>
      <c r="R44" s="11">
        <f t="shared" si="13"/>
        <v>13254.308606195927</v>
      </c>
      <c r="S44" s="11">
        <f t="shared" si="13"/>
        <v>13303.82202911061</v>
      </c>
      <c r="T44" s="11">
        <f t="shared" si="13"/>
        <v>13348.383804337063</v>
      </c>
      <c r="U44" s="11">
        <f t="shared" si="13"/>
        <v>13388.306481370268</v>
      </c>
      <c r="V44" s="11">
        <f t="shared" si="13"/>
        <v>13426.294162573973</v>
      </c>
      <c r="W44" s="11">
        <f t="shared" si="13"/>
        <v>13462.605015409119</v>
      </c>
    </row>
    <row r="45" spans="1:23" ht="15.75">
      <c r="B45" s="10" t="s">
        <v>31</v>
      </c>
      <c r="C45" s="9"/>
      <c r="D45" s="11">
        <f t="shared" ref="D45:W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</row>
    <row r="46" spans="1:23" ht="15.75">
      <c r="B46" s="10" t="s">
        <v>11</v>
      </c>
      <c r="C46" s="9"/>
      <c r="D46" s="11">
        <f t="shared" ref="D46:W46" si="15">+D16/D36</f>
        <v>673.43792068992479</v>
      </c>
      <c r="E46" s="11">
        <f t="shared" si="15"/>
        <v>684.32933545099866</v>
      </c>
      <c r="F46" s="11">
        <f t="shared" si="15"/>
        <v>696.07783115715358</v>
      </c>
      <c r="G46" s="11">
        <f t="shared" si="15"/>
        <v>708.94504030405608</v>
      </c>
      <c r="H46" s="11">
        <f t="shared" si="15"/>
        <v>723.1184928206402</v>
      </c>
      <c r="I46" s="11">
        <f t="shared" si="15"/>
        <v>738.78064093269131</v>
      </c>
      <c r="J46" s="11">
        <f t="shared" si="15"/>
        <v>755.88971868072565</v>
      </c>
      <c r="K46" s="11">
        <f t="shared" si="15"/>
        <v>774.10393974335454</v>
      </c>
      <c r="L46" s="11">
        <f t="shared" si="15"/>
        <v>792.85582589363889</v>
      </c>
      <c r="M46" s="11">
        <f t="shared" si="15"/>
        <v>811.65955809043999</v>
      </c>
      <c r="N46" s="11">
        <f t="shared" si="15"/>
        <v>824.87480586130016</v>
      </c>
      <c r="O46" s="11">
        <f t="shared" si="15"/>
        <v>837.85207889215803</v>
      </c>
      <c r="P46" s="11">
        <f t="shared" si="15"/>
        <v>850.57715654839865</v>
      </c>
      <c r="Q46" s="11">
        <f t="shared" si="15"/>
        <v>863.12707974799935</v>
      </c>
      <c r="R46" s="11">
        <f t="shared" si="15"/>
        <v>875.56212044717267</v>
      </c>
      <c r="S46" s="11">
        <f t="shared" si="15"/>
        <v>888.384600663745</v>
      </c>
      <c r="T46" s="11">
        <f t="shared" si="15"/>
        <v>900.95316904354843</v>
      </c>
      <c r="U46" s="11">
        <f t="shared" si="15"/>
        <v>913.3122892331163</v>
      </c>
      <c r="V46" s="11">
        <f t="shared" si="15"/>
        <v>925.54504126150505</v>
      </c>
      <c r="W46" s="11">
        <f t="shared" si="15"/>
        <v>937.72254563953413</v>
      </c>
    </row>
    <row r="47" spans="1:23" ht="15.75">
      <c r="B47" s="10" t="s">
        <v>12</v>
      </c>
      <c r="C47" s="9"/>
      <c r="D47" s="11">
        <f t="shared" ref="D47:W47" si="16">+D19/D36</f>
        <v>11218.792339093316</v>
      </c>
      <c r="E47" s="11">
        <f t="shared" si="16"/>
        <v>11171.32205745837</v>
      </c>
      <c r="F47" s="11">
        <f t="shared" si="16"/>
        <v>11143.595521103773</v>
      </c>
      <c r="G47" s="11">
        <f t="shared" si="16"/>
        <v>11138.897213814411</v>
      </c>
      <c r="H47" s="11">
        <f t="shared" si="16"/>
        <v>11155.853726832138</v>
      </c>
      <c r="I47" s="11">
        <f t="shared" si="16"/>
        <v>11197.345347009703</v>
      </c>
      <c r="J47" s="11">
        <f t="shared" si="16"/>
        <v>11257.265058642235</v>
      </c>
      <c r="K47" s="11">
        <f t="shared" si="16"/>
        <v>11330.121212954853</v>
      </c>
      <c r="L47" s="11">
        <f t="shared" si="16"/>
        <v>11406.36526474228</v>
      </c>
      <c r="M47" s="11">
        <f t="shared" si="16"/>
        <v>11479.780370072405</v>
      </c>
      <c r="N47" s="11">
        <f t="shared" si="16"/>
        <v>11547.299659744789</v>
      </c>
      <c r="O47" s="11">
        <f t="shared" si="16"/>
        <v>11609.211923173814</v>
      </c>
      <c r="P47" s="11">
        <f t="shared" si="16"/>
        <v>11663.726349761439</v>
      </c>
      <c r="Q47" s="11">
        <f t="shared" si="16"/>
        <v>11715.036545799026</v>
      </c>
      <c r="R47" s="11">
        <f t="shared" si="16"/>
        <v>11762.430245710573</v>
      </c>
      <c r="S47" s="11">
        <f t="shared" si="16"/>
        <v>11804.969895004808</v>
      </c>
      <c r="T47" s="11">
        <f t="shared" si="16"/>
        <v>11843.385302905679</v>
      </c>
      <c r="U47" s="11">
        <f t="shared" si="16"/>
        <v>11877.442541554847</v>
      </c>
      <c r="V47" s="11">
        <f t="shared" si="16"/>
        <v>11909.640272945517</v>
      </c>
      <c r="W47" s="11">
        <f t="shared" si="16"/>
        <v>11941.035247980612</v>
      </c>
    </row>
    <row r="48" spans="1:23" ht="15.75">
      <c r="B48" s="10" t="s">
        <v>16</v>
      </c>
      <c r="C48" s="9"/>
      <c r="D48" s="11">
        <f t="shared" ref="D48:W48" si="17">+D23/D36</f>
        <v>1391.1061469150409</v>
      </c>
      <c r="E48" s="11">
        <f t="shared" si="17"/>
        <v>1388.4923645593726</v>
      </c>
      <c r="F48" s="11">
        <f t="shared" si="17"/>
        <v>1388.0233354850495</v>
      </c>
      <c r="G48" s="11">
        <f t="shared" si="17"/>
        <v>1390.2863647362694</v>
      </c>
      <c r="H48" s="11">
        <f t="shared" si="17"/>
        <v>1394.9526817344506</v>
      </c>
      <c r="I48" s="11">
        <f t="shared" si="17"/>
        <v>1402.3640682662729</v>
      </c>
      <c r="J48" s="11">
        <f t="shared" si="17"/>
        <v>1411.9293161846651</v>
      </c>
      <c r="K48" s="11">
        <f t="shared" si="17"/>
        <v>1423.2376523086996</v>
      </c>
      <c r="L48" s="11">
        <f t="shared" si="17"/>
        <v>1435.2498252439957</v>
      </c>
      <c r="M48" s="11">
        <f t="shared" si="17"/>
        <v>1446.5388998505698</v>
      </c>
      <c r="N48" s="11">
        <f t="shared" si="17"/>
        <v>1457.1788584284086</v>
      </c>
      <c r="O48" s="11">
        <f t="shared" si="17"/>
        <v>1466.9503356264681</v>
      </c>
      <c r="P48" s="11">
        <f t="shared" si="17"/>
        <v>1475.9066330017292</v>
      </c>
      <c r="Q48" s="11">
        <f t="shared" si="17"/>
        <v>1484.1781661798721</v>
      </c>
      <c r="R48" s="11">
        <f t="shared" si="17"/>
        <v>1491.8783604853545</v>
      </c>
      <c r="S48" s="11">
        <f t="shared" si="17"/>
        <v>1498.8521341058022</v>
      </c>
      <c r="T48" s="11">
        <f t="shared" si="17"/>
        <v>1504.9985014313836</v>
      </c>
      <c r="U48" s="11">
        <f t="shared" si="17"/>
        <v>1510.8639398154203</v>
      </c>
      <c r="V48" s="11">
        <f t="shared" si="17"/>
        <v>1516.653889628456</v>
      </c>
      <c r="W48" s="11">
        <f t="shared" si="17"/>
        <v>1521.5697674285084</v>
      </c>
    </row>
    <row r="49" spans="2:23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5.75">
      <c r="B50" s="9" t="s">
        <v>8</v>
      </c>
      <c r="C50" s="9"/>
      <c r="D50" s="11">
        <f t="shared" ref="D50:W50" si="18">+D35/D36</f>
        <v>2427.7529874768479</v>
      </c>
      <c r="E50" s="11">
        <f t="shared" si="18"/>
        <v>2187.4834874698458</v>
      </c>
      <c r="F50" s="11">
        <f t="shared" si="18"/>
        <v>1879.6959189860966</v>
      </c>
      <c r="G50" s="11">
        <f t="shared" si="18"/>
        <v>1453.3771254527712</v>
      </c>
      <c r="H50" s="11">
        <f t="shared" si="18"/>
        <v>1283.1697714995473</v>
      </c>
      <c r="I50" s="11">
        <f t="shared" si="18"/>
        <v>1162.2137121816224</v>
      </c>
      <c r="J50" s="11">
        <f t="shared" si="18"/>
        <v>1137.1249294270838</v>
      </c>
      <c r="K50" s="11">
        <f t="shared" si="18"/>
        <v>1125.8142967918968</v>
      </c>
      <c r="L50" s="11">
        <f t="shared" si="18"/>
        <v>1135.2518395581021</v>
      </c>
      <c r="M50" s="11">
        <f t="shared" si="18"/>
        <v>1213.7887739018895</v>
      </c>
      <c r="N50" s="11">
        <f t="shared" si="18"/>
        <v>1337.9987502917688</v>
      </c>
      <c r="O50" s="11">
        <f t="shared" si="18"/>
        <v>1420.4308333443812</v>
      </c>
      <c r="P50" s="11">
        <f t="shared" si="18"/>
        <v>1569.4315227806132</v>
      </c>
      <c r="Q50" s="11">
        <f t="shared" si="18"/>
        <v>1773.7882695340752</v>
      </c>
      <c r="R50" s="11">
        <f t="shared" si="18"/>
        <v>1835.7698537424949</v>
      </c>
      <c r="S50" s="11">
        <f t="shared" si="18"/>
        <v>1984.714740532123</v>
      </c>
      <c r="T50" s="11">
        <f t="shared" si="18"/>
        <v>2156.6675814798273</v>
      </c>
      <c r="U50" s="11">
        <f t="shared" si="18"/>
        <v>2220.29499371887</v>
      </c>
      <c r="V50" s="11">
        <f t="shared" si="18"/>
        <v>1904.0626235352745</v>
      </c>
      <c r="W50" s="11">
        <f t="shared" si="18"/>
        <v>1995.6751332736778</v>
      </c>
    </row>
    <row r="51" spans="2:23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30">
      <c r="B52" s="28" t="s">
        <v>34</v>
      </c>
      <c r="C52" s="1"/>
      <c r="D52" s="34">
        <v>1991</v>
      </c>
      <c r="E52" s="34">
        <v>1992</v>
      </c>
      <c r="F52" s="34">
        <v>1993</v>
      </c>
      <c r="G52" s="34">
        <v>1994</v>
      </c>
      <c r="H52" s="34">
        <v>1995</v>
      </c>
      <c r="I52" s="34">
        <v>1996</v>
      </c>
      <c r="J52" s="34">
        <v>1997</v>
      </c>
      <c r="K52" s="34">
        <v>1998</v>
      </c>
      <c r="L52" s="34">
        <v>1999</v>
      </c>
      <c r="M52" s="34">
        <v>2000</v>
      </c>
      <c r="N52" s="34">
        <v>2001</v>
      </c>
      <c r="O52" s="34">
        <v>2002</v>
      </c>
      <c r="P52" s="34">
        <v>2003</v>
      </c>
      <c r="Q52" s="34">
        <v>2004</v>
      </c>
      <c r="R52" s="34">
        <v>2005</v>
      </c>
      <c r="S52" s="34">
        <v>2006</v>
      </c>
      <c r="T52" s="34">
        <v>2007</v>
      </c>
      <c r="U52" s="34">
        <v>2008</v>
      </c>
      <c r="V52" s="34">
        <v>2009</v>
      </c>
      <c r="W52" s="34">
        <v>2010</v>
      </c>
    </row>
    <row r="53" spans="2:23" ht="16.5">
      <c r="B53" s="23" t="s">
        <v>28</v>
      </c>
      <c r="C53" s="7"/>
      <c r="D53" s="32">
        <f>IFERROR(((D39/$D39)-1)*100,0)</f>
        <v>0</v>
      </c>
      <c r="E53" s="32">
        <f t="shared" ref="E53:W53" si="19">IFERROR(((E39/$D39)-1)*100,0)</f>
        <v>1.4186725872269434</v>
      </c>
      <c r="F53" s="32">
        <f t="shared" si="19"/>
        <v>2.2730112891089282</v>
      </c>
      <c r="G53" s="32">
        <f t="shared" si="19"/>
        <v>2.6530656830729971</v>
      </c>
      <c r="H53" s="32">
        <f t="shared" si="19"/>
        <v>2.916461925542535</v>
      </c>
      <c r="I53" s="32">
        <f t="shared" si="19"/>
        <v>2.6545107062976747</v>
      </c>
      <c r="J53" s="32">
        <f t="shared" si="19"/>
        <v>2.5303460676416201</v>
      </c>
      <c r="K53" s="32">
        <f t="shared" si="19"/>
        <v>2.519942380617568</v>
      </c>
      <c r="L53" s="32">
        <f t="shared" si="19"/>
        <v>2.5612308595166278</v>
      </c>
      <c r="M53" s="32">
        <f t="shared" si="19"/>
        <v>2.6681208374757404</v>
      </c>
      <c r="N53" s="32">
        <f t="shared" si="19"/>
        <v>1.9155509160251549</v>
      </c>
      <c r="O53" s="32">
        <f t="shared" si="19"/>
        <v>2.4663904786941249</v>
      </c>
      <c r="P53" s="32">
        <f t="shared" si="19"/>
        <v>3.1711113841379923</v>
      </c>
      <c r="Q53" s="32">
        <f t="shared" si="19"/>
        <v>3.8881803251298974</v>
      </c>
      <c r="R53" s="32">
        <f t="shared" si="19"/>
        <v>5.0228564157770439</v>
      </c>
      <c r="S53" s="32">
        <f t="shared" si="19"/>
        <v>5.8350666484319191</v>
      </c>
      <c r="T53" s="32">
        <f t="shared" si="19"/>
        <v>6.8588027765996928</v>
      </c>
      <c r="U53" s="32">
        <f t="shared" si="19"/>
        <v>7.7663124630202196</v>
      </c>
      <c r="V53" s="32">
        <f t="shared" si="19"/>
        <v>7.8065270562710731</v>
      </c>
      <c r="W53" s="32">
        <f t="shared" si="19"/>
        <v>7.8488582959531206</v>
      </c>
    </row>
    <row r="54" spans="2:23" ht="15.75">
      <c r="B54" s="20" t="s">
        <v>5</v>
      </c>
      <c r="C54" s="7"/>
      <c r="D54" s="32">
        <f>IFERROR(((D40/$D40)-1)*100,0)</f>
        <v>0</v>
      </c>
      <c r="E54" s="32">
        <f>IFERROR(((E40/$D40)-1)*100,0)</f>
        <v>3.5259859296233431</v>
      </c>
      <c r="F54" s="32">
        <f>IFERROR(((F40/$D40)-1)*100,0)</f>
        <v>4.7558327313583559</v>
      </c>
      <c r="G54" s="32">
        <f>IFERROR(((G40/$D40)-1)*100,0)</f>
        <v>3.9733917056765433</v>
      </c>
      <c r="H54" s="32">
        <f>IFERROR(((H40/$D40)-1)*100,0)</f>
        <v>2.45303847233862</v>
      </c>
      <c r="I54" s="32">
        <f>IFERROR(((I40/$D40)-1)*100,0)</f>
        <v>0.69997062868842885</v>
      </c>
      <c r="J54" s="32">
        <f>IFERROR(((J40/$D40)-1)*100,0)</f>
        <v>-0.77973764528608269</v>
      </c>
      <c r="K54" s="32">
        <f>IFERROR(((K40/$D40)-1)*100,0)</f>
        <v>-2.0456757560105565</v>
      </c>
      <c r="L54" s="32">
        <f>IFERROR(((L40/$D40)-1)*100,0)</f>
        <v>-3.2244664619907049</v>
      </c>
      <c r="M54" s="32">
        <f>IFERROR(((M40/$D40)-1)*100,0)</f>
        <v>-4.1548261535283899</v>
      </c>
      <c r="N54" s="32">
        <f>IFERROR(((N40/$D40)-1)*100,0)</f>
        <v>-4.9652998037023277</v>
      </c>
      <c r="O54" s="32">
        <f>IFERROR(((O40/$D40)-1)*100,0)</f>
        <v>-5.7011266886951129</v>
      </c>
      <c r="P54" s="32">
        <f>IFERROR(((P40/$D40)-1)*100,0)</f>
        <v>-5.923663905277909</v>
      </c>
      <c r="Q54" s="32">
        <f>IFERROR(((Q40/$D40)-1)*100,0)</f>
        <v>-5.5713609297956879</v>
      </c>
      <c r="R54" s="32">
        <f>IFERROR(((R40/$D40)-1)*100,0)</f>
        <v>-5.0969122776113878</v>
      </c>
      <c r="S54" s="32">
        <f>IFERROR(((S40/$D40)-1)*100,0)</f>
        <v>-3.8828191152559643</v>
      </c>
      <c r="T54" s="32">
        <f>IFERROR(((T40/$D40)-1)*100,0)</f>
        <v>-1.669113628945329</v>
      </c>
      <c r="U54" s="32">
        <f>IFERROR(((U40/$D40)-1)*100,0)</f>
        <v>0.40524326515112286</v>
      </c>
      <c r="V54" s="32">
        <f>IFERROR(((V40/$D40)-1)*100,0)</f>
        <v>-0.32565872550801567</v>
      </c>
      <c r="W54" s="32">
        <f>IFERROR(((W40/$D40)-1)*100,0)</f>
        <v>-0.90362342709328081</v>
      </c>
    </row>
    <row r="55" spans="2:23" ht="15.75">
      <c r="B55" s="20" t="s">
        <v>38</v>
      </c>
      <c r="C55" s="7"/>
      <c r="D55" s="32">
        <f t="shared" ref="D55:S62" si="20">IFERROR(((D41/$D41)-1)*100,0)</f>
        <v>0</v>
      </c>
      <c r="E55" s="32">
        <f t="shared" si="20"/>
        <v>1.3451147763072102</v>
      </c>
      <c r="F55" s="32">
        <f t="shared" si="20"/>
        <v>2.8055641758994776</v>
      </c>
      <c r="G55" s="32">
        <f t="shared" si="20"/>
        <v>4.3738163613344927</v>
      </c>
      <c r="H55" s="32">
        <f t="shared" si="20"/>
        <v>6.0289762614651465</v>
      </c>
      <c r="I55" s="32">
        <f t="shared" si="20"/>
        <v>6.2466874322546717</v>
      </c>
      <c r="J55" s="32">
        <f t="shared" si="20"/>
        <v>6.4701606169791814</v>
      </c>
      <c r="K55" s="32">
        <f t="shared" si="20"/>
        <v>6.7243828144394779</v>
      </c>
      <c r="L55" s="32">
        <f t="shared" si="20"/>
        <v>7.0180221858297864</v>
      </c>
      <c r="M55" s="32">
        <f t="shared" si="20"/>
        <v>7.3186677846099668</v>
      </c>
      <c r="N55" s="32">
        <f t="shared" si="20"/>
        <v>5.285684943064739</v>
      </c>
      <c r="O55" s="32">
        <f t="shared" si="20"/>
        <v>6.7648612818217657</v>
      </c>
      <c r="P55" s="32">
        <f t="shared" si="20"/>
        <v>8.3166474069849894</v>
      </c>
      <c r="Q55" s="32">
        <f t="shared" si="20"/>
        <v>9.4796575866791244</v>
      </c>
      <c r="R55" s="32">
        <f t="shared" si="20"/>
        <v>11.707985812153954</v>
      </c>
      <c r="S55" s="32">
        <f t="shared" si="20"/>
        <v>12.520994644070282</v>
      </c>
      <c r="T55" s="32">
        <f>IFERROR(((T41/$D41)-1)*100,0)</f>
        <v>13.158906557367223</v>
      </c>
      <c r="U55" s="32">
        <f>IFERROR(((U41/$D41)-1)*100,0)</f>
        <v>13.625327596448479</v>
      </c>
      <c r="V55" s="32">
        <f>IFERROR(((V41/$D41)-1)*100,0)</f>
        <v>13.958667179479868</v>
      </c>
      <c r="W55" s="32">
        <f>IFERROR(((W41/$D41)-1)*100,0)</f>
        <v>14.189921972827225</v>
      </c>
    </row>
    <row r="56" spans="2:23" ht="15.75">
      <c r="B56" s="20" t="s">
        <v>10</v>
      </c>
      <c r="C56" s="9"/>
      <c r="D56" s="32">
        <f t="shared" si="20"/>
        <v>0</v>
      </c>
      <c r="E56" s="32">
        <f>IFERROR(((E42/$D42)-1)*100,0)</f>
        <v>-0.2950512433742003</v>
      </c>
      <c r="F56" s="32">
        <f>IFERROR(((F42/$D42)-1)*100,0)</f>
        <v>-0.41886855266459744</v>
      </c>
      <c r="G56" s="32">
        <f>IFERROR(((G42/$D42)-1)*100,0)</f>
        <v>-0.34033458507266579</v>
      </c>
      <c r="H56" s="32">
        <f>IFERROR(((H42/$D42)-1)*100,0)</f>
        <v>-7.0851968382779074E-2</v>
      </c>
      <c r="I56" s="32">
        <f>IFERROR(((I42/$D42)-1)*100,0)</f>
        <v>0.41520931053566912</v>
      </c>
      <c r="J56" s="32">
        <f>IFERROR(((J42/$D42)-1)*100,0)</f>
        <v>1.0671090640892444</v>
      </c>
      <c r="K56" s="32">
        <f>IFERROR(((K42/$D42)-1)*100,0)</f>
        <v>1.8378394616695992</v>
      </c>
      <c r="L56" s="32">
        <f>IFERROR(((L42/$D42)-1)*100,0)</f>
        <v>2.6434210384415957</v>
      </c>
      <c r="M56" s="32">
        <f>IFERROR(((M42/$D42)-1)*100,0)</f>
        <v>3.4226523171232426</v>
      </c>
      <c r="N56" s="32">
        <f>IFERROR(((N42/$D42)-1)*100,0)</f>
        <v>4.1105404592545192</v>
      </c>
      <c r="O56" s="32">
        <f>IFERROR(((O42/$D42)-1)*100,0)</f>
        <v>4.747887967936526</v>
      </c>
      <c r="P56" s="32">
        <f>IFERROR(((P42/$D42)-1)*100,0)</f>
        <v>5.3215074208075919</v>
      </c>
      <c r="Q56" s="32">
        <f>IFERROR(((Q42/$D42)-1)*100,0)</f>
        <v>5.8645310272785967</v>
      </c>
      <c r="R56" s="32">
        <f>IFERROR(((R42/$D42)-1)*100,0)</f>
        <v>6.3729043218234249</v>
      </c>
      <c r="S56" s="32">
        <f>IFERROR(((S42/$D42)-1)*100,0)</f>
        <v>6.8421832832432417</v>
      </c>
      <c r="T56" s="32">
        <f>IFERROR(((T42/$D42)-1)*100,0)</f>
        <v>7.2722735998405508</v>
      </c>
      <c r="U56" s="32">
        <f>IFERROR(((U42/$D42)-1)*100,0)</f>
        <v>7.6658629483449703</v>
      </c>
      <c r="V56" s="32">
        <f>IFERROR(((V42/$D42)-1)*100,0)</f>
        <v>8.0439338764197075</v>
      </c>
      <c r="W56" s="32">
        <f>IFERROR(((W42/$D42)-1)*100,0)</f>
        <v>8.4089653393639718</v>
      </c>
    </row>
    <row r="57" spans="2:23" ht="15.75">
      <c r="B57" s="26" t="s">
        <v>32</v>
      </c>
      <c r="C57" s="9"/>
      <c r="D57" s="32">
        <f t="shared" si="20"/>
        <v>0</v>
      </c>
      <c r="E57" s="32">
        <f>IFERROR(((E43/$D43)-1)*100,0)</f>
        <v>1.6172856363532162</v>
      </c>
      <c r="F57" s="32">
        <f>IFERROR(((F43/$D43)-1)*100,0)</f>
        <v>3.3618407534928618</v>
      </c>
      <c r="G57" s="32">
        <f>IFERROR(((G43/$D43)-1)*100,0)</f>
        <v>5.272515628130181</v>
      </c>
      <c r="H57" s="32">
        <f>IFERROR(((H43/$D43)-1)*100,0)</f>
        <v>7.3771569144515325</v>
      </c>
      <c r="I57" s="32">
        <f>IFERROR(((I43/$D43)-1)*100,0)</f>
        <v>9.7028572694308757</v>
      </c>
      <c r="J57" s="32">
        <f>IFERROR(((J43/$D43)-1)*100,0)</f>
        <v>12.243414791125895</v>
      </c>
      <c r="K57" s="32">
        <f>IFERROR(((K43/$D43)-1)*100,0)</f>
        <v>14.948077018041882</v>
      </c>
      <c r="L57" s="32">
        <f>IFERROR(((L43/$D43)-1)*100,0)</f>
        <v>17.732578094410336</v>
      </c>
      <c r="M57" s="32">
        <f>IFERROR(((M43/$D43)-1)*100,0)</f>
        <v>20.524777882853652</v>
      </c>
      <c r="N57" s="32">
        <f>IFERROR(((N43/$D43)-1)*100,0)</f>
        <v>22.487133634564426</v>
      </c>
      <c r="O57" s="32">
        <f>IFERROR(((O43/$D43)-1)*100,0)</f>
        <v>24.414152091969221</v>
      </c>
      <c r="P57" s="32">
        <f>IFERROR(((P43/$D43)-1)*100,0)</f>
        <v>26.303721607627615</v>
      </c>
      <c r="Q57" s="32">
        <f>IFERROR(((Q43/$D43)-1)*100,0)</f>
        <v>28.167282125090544</v>
      </c>
      <c r="R57" s="32">
        <f>IFERROR(((R43/$D43)-1)*100,0)</f>
        <v>30.013783534817186</v>
      </c>
      <c r="S57" s="32">
        <f>IFERROR(((S43/$D43)-1)*100,0)</f>
        <v>31.917816530677577</v>
      </c>
      <c r="T57" s="32">
        <f>IFERROR(((T43/$D43)-1)*100,0)</f>
        <v>33.784145704260069</v>
      </c>
      <c r="U57" s="32">
        <f>IFERROR(((U43/$D43)-1)*100,0)</f>
        <v>35.619373541876676</v>
      </c>
      <c r="V57" s="32">
        <f>IFERROR(((V43/$D43)-1)*100,0)</f>
        <v>37.435836745471818</v>
      </c>
      <c r="W57" s="32">
        <f>IFERROR(((W43/$D43)-1)*100,0)</f>
        <v>39.244096126760233</v>
      </c>
    </row>
    <row r="58" spans="2:23" ht="15.75">
      <c r="B58" s="26" t="s">
        <v>33</v>
      </c>
      <c r="C58" s="9"/>
      <c r="D58" s="32">
        <f t="shared" si="20"/>
        <v>0</v>
      </c>
      <c r="E58" s="32">
        <f>IFERROR(((E44/$D44)-1)*100,0)</f>
        <v>-0.39718054864743557</v>
      </c>
      <c r="F58" s="32">
        <f>IFERROR(((F44/$D44)-1)*100,0)</f>
        <v>-0.62077921964552862</v>
      </c>
      <c r="G58" s="32">
        <f>IFERROR(((G44/$D44)-1)*100,0)</f>
        <v>-0.64009165138986246</v>
      </c>
      <c r="H58" s="32">
        <f>IFERROR(((H44/$D44)-1)*100,0)</f>
        <v>-0.46861659915292675</v>
      </c>
      <c r="I58" s="32">
        <f>IFERROR(((I44/$D44)-1)*100,0)</f>
        <v>-8.0802163028403928E-2</v>
      </c>
      <c r="J58" s="32">
        <f>IFERROR(((J44/$D44)-1)*100,0)</f>
        <v>0.47023288002148167</v>
      </c>
      <c r="K58" s="32">
        <f>IFERROR(((K44/$D44)-1)*100,0)</f>
        <v>1.1376806832694042</v>
      </c>
      <c r="L58" s="32">
        <f>IFERROR(((L44/$D44)-1)*100,0)</f>
        <v>1.8375770767308452</v>
      </c>
      <c r="M58" s="32">
        <f>IFERROR(((M44/$D44)-1)*100,0)</f>
        <v>2.5093047677244407</v>
      </c>
      <c r="N58" s="32">
        <f>IFERROR(((N44/$D44)-1)*100,0)</f>
        <v>3.1291293312365687</v>
      </c>
      <c r="O58" s="32">
        <f>IFERROR(((O44/$D44)-1)*100,0)</f>
        <v>3.6976013193863899</v>
      </c>
      <c r="P58" s="32">
        <f>IFERROR(((P44/$D44)-1)*100,0)</f>
        <v>4.2009418025259482</v>
      </c>
      <c r="Q58" s="32">
        <f>IFERROR(((Q44/$D44)-1)*100,0)</f>
        <v>4.6734414763483834</v>
      </c>
      <c r="R58" s="32">
        <f>IFERROR(((R44/$D44)-1)*100,0)</f>
        <v>5.1103513712072557</v>
      </c>
      <c r="S58" s="32">
        <f>IFERROR(((S44/$D44)-1)*100,0)</f>
        <v>5.5030065775090398</v>
      </c>
      <c r="T58" s="32">
        <f>IFERROR(((T44/$D44)-1)*100,0)</f>
        <v>5.8563938412994565</v>
      </c>
      <c r="U58" s="32">
        <f>IFERROR(((U44/$D44)-1)*100,0)</f>
        <v>6.1729917669489209</v>
      </c>
      <c r="V58" s="32">
        <f>IFERROR(((V44/$D44)-1)*100,0)</f>
        <v>6.4742446378253549</v>
      </c>
      <c r="W58" s="32">
        <f>IFERROR(((W44/$D44)-1)*100,0)</f>
        <v>6.7621997936534228</v>
      </c>
    </row>
    <row r="59" spans="2:23" ht="15.75">
      <c r="B59" s="10" t="s">
        <v>31</v>
      </c>
      <c r="C59" s="9"/>
      <c r="D59" s="32">
        <f t="shared" si="20"/>
        <v>0</v>
      </c>
      <c r="E59" s="32">
        <f>IFERROR(((E45/$D45)-1)*100,0)</f>
        <v>0</v>
      </c>
      <c r="F59" s="32">
        <f>IFERROR(((F45/$D45)-1)*100,0)</f>
        <v>0</v>
      </c>
      <c r="G59" s="32">
        <f>IFERROR(((G45/$D45)-1)*100,0)</f>
        <v>0</v>
      </c>
      <c r="H59" s="32">
        <f>IFERROR(((H45/$D45)-1)*100,0)</f>
        <v>0</v>
      </c>
      <c r="I59" s="32">
        <f>IFERROR(((I45/$D45)-1)*100,0)</f>
        <v>0</v>
      </c>
      <c r="J59" s="32">
        <f>IFERROR(((J45/$D45)-1)*100,0)</f>
        <v>0</v>
      </c>
      <c r="K59" s="32">
        <f>IFERROR(((K45/$D45)-1)*100,0)</f>
        <v>0</v>
      </c>
      <c r="L59" s="32">
        <f>IFERROR(((L45/$D45)-1)*100,0)</f>
        <v>0</v>
      </c>
      <c r="M59" s="32">
        <f>IFERROR(((M45/$D45)-1)*100,0)</f>
        <v>0</v>
      </c>
      <c r="N59" s="32">
        <f>IFERROR(((N45/$D45)-1)*100,0)</f>
        <v>0</v>
      </c>
      <c r="O59" s="32">
        <f>IFERROR(((O45/$D45)-1)*100,0)</f>
        <v>0</v>
      </c>
      <c r="P59" s="32">
        <f>IFERROR(((P45/$D45)-1)*100,0)</f>
        <v>0</v>
      </c>
      <c r="Q59" s="32">
        <f>IFERROR(((Q45/$D45)-1)*100,0)</f>
        <v>0</v>
      </c>
      <c r="R59" s="32">
        <f>IFERROR(((R45/$D45)-1)*100,0)</f>
        <v>0</v>
      </c>
      <c r="S59" s="32">
        <f>IFERROR(((S45/$D45)-1)*100,0)</f>
        <v>0</v>
      </c>
      <c r="T59" s="32">
        <f>IFERROR(((T45/$D45)-1)*100,0)</f>
        <v>0</v>
      </c>
      <c r="U59" s="32">
        <f>IFERROR(((U45/$D45)-1)*100,0)</f>
        <v>0</v>
      </c>
      <c r="V59" s="32">
        <f>IFERROR(((V45/$D45)-1)*100,0)</f>
        <v>0</v>
      </c>
      <c r="W59" s="32">
        <f>IFERROR(((W45/$D45)-1)*100,0)</f>
        <v>0</v>
      </c>
    </row>
    <row r="60" spans="2:23" ht="15.75">
      <c r="B60" s="10" t="s">
        <v>11</v>
      </c>
      <c r="D60" s="32">
        <f t="shared" si="20"/>
        <v>0</v>
      </c>
      <c r="E60" s="32">
        <f>IFERROR(((E46/$D46)-1)*100,0)</f>
        <v>1.6172856363532162</v>
      </c>
      <c r="F60" s="32">
        <f>IFERROR(((F46/$D46)-1)*100,0)</f>
        <v>3.3618407534928618</v>
      </c>
      <c r="G60" s="32">
        <f>IFERROR(((G46/$D46)-1)*100,0)</f>
        <v>5.272515628130181</v>
      </c>
      <c r="H60" s="32">
        <f>IFERROR(((H46/$D46)-1)*100,0)</f>
        <v>7.3771569144515325</v>
      </c>
      <c r="I60" s="32">
        <f>IFERROR(((I46/$D46)-1)*100,0)</f>
        <v>9.7028572694308757</v>
      </c>
      <c r="J60" s="32">
        <f>IFERROR(((J46/$D46)-1)*100,0)</f>
        <v>12.243414791125895</v>
      </c>
      <c r="K60" s="32">
        <f>IFERROR(((K46/$D46)-1)*100,0)</f>
        <v>14.948077018041882</v>
      </c>
      <c r="L60" s="32">
        <f>IFERROR(((L46/$D46)-1)*100,0)</f>
        <v>17.732578094410336</v>
      </c>
      <c r="M60" s="32">
        <f>IFERROR(((M46/$D46)-1)*100,0)</f>
        <v>20.524777882853652</v>
      </c>
      <c r="N60" s="32">
        <f>IFERROR(((N46/$D46)-1)*100,0)</f>
        <v>22.487133634564426</v>
      </c>
      <c r="O60" s="32">
        <f>IFERROR(((O46/$D46)-1)*100,0)</f>
        <v>24.414152091969221</v>
      </c>
      <c r="P60" s="32">
        <f>IFERROR(((P46/$D46)-1)*100,0)</f>
        <v>26.303721607627615</v>
      </c>
      <c r="Q60" s="32">
        <f>IFERROR(((Q46/$D46)-1)*100,0)</f>
        <v>28.167282125090544</v>
      </c>
      <c r="R60" s="32">
        <f>IFERROR(((R46/$D46)-1)*100,0)</f>
        <v>30.013783534817186</v>
      </c>
      <c r="S60" s="32">
        <f>IFERROR(((S46/$D46)-1)*100,0)</f>
        <v>31.917816530677577</v>
      </c>
      <c r="T60" s="32">
        <f>IFERROR(((T46/$D46)-1)*100,0)</f>
        <v>33.784145704260069</v>
      </c>
      <c r="U60" s="32">
        <f>IFERROR(((U46/$D46)-1)*100,0)</f>
        <v>35.619373541876676</v>
      </c>
      <c r="V60" s="32">
        <f>IFERROR(((V46/$D46)-1)*100,0)</f>
        <v>37.435836745471818</v>
      </c>
      <c r="W60" s="32">
        <f>IFERROR(((W46/$D46)-1)*100,0)</f>
        <v>39.244096126760233</v>
      </c>
    </row>
    <row r="61" spans="2:23" ht="15.75">
      <c r="B61" s="10" t="s">
        <v>12</v>
      </c>
      <c r="C61" s="9"/>
      <c r="D61" s="32">
        <f t="shared" si="20"/>
        <v>0</v>
      </c>
      <c r="E61" s="32">
        <f>IFERROR(((E47/$D47)-1)*100,0)</f>
        <v>-0.42313183273327004</v>
      </c>
      <c r="F61" s="32">
        <f>IFERROR(((F47/$D47)-1)*100,0)</f>
        <v>-0.67027551376906969</v>
      </c>
      <c r="G61" s="32">
        <f>IFERROR(((G47/$D47)-1)*100,0)</f>
        <v>-0.7121544179091388</v>
      </c>
      <c r="H61" s="32">
        <f>IFERROR(((H47/$D47)-1)*100,0)</f>
        <v>-0.56101058259060421</v>
      </c>
      <c r="I61" s="32">
        <f>IFERROR(((I47/$D47)-1)*100,0)</f>
        <v>-0.19117023860828475</v>
      </c>
      <c r="J61" s="32">
        <f>IFERROR(((J47/$D47)-1)*100,0)</f>
        <v>0.34293102489166838</v>
      </c>
      <c r="K61" s="32">
        <f>IFERROR(((K47/$D47)-1)*100,0)</f>
        <v>0.99234276289790202</v>
      </c>
      <c r="L61" s="32">
        <f>IFERROR(((L47/$D47)-1)*100,0)</f>
        <v>1.6719529159599844</v>
      </c>
      <c r="M61" s="32">
        <f>IFERROR(((M47/$D47)-1)*100,0)</f>
        <v>2.3263469283555827</v>
      </c>
      <c r="N61" s="32">
        <f>IFERROR(((N47/$D47)-1)*100,0)</f>
        <v>2.9281879075945483</v>
      </c>
      <c r="O61" s="32">
        <f>IFERROR(((O47/$D47)-1)*100,0)</f>
        <v>3.4800500114440247</v>
      </c>
      <c r="P61" s="32">
        <f>IFERROR(((P47/$D47)-1)*100,0)</f>
        <v>3.9659706430049013</v>
      </c>
      <c r="Q61" s="32">
        <f>IFERROR(((Q47/$D47)-1)*100,0)</f>
        <v>4.4233299958364114</v>
      </c>
      <c r="R61" s="32">
        <f>IFERROR(((R47/$D47)-1)*100,0)</f>
        <v>4.845779208541745</v>
      </c>
      <c r="S61" s="32">
        <f>IFERROR(((S47/$D47)-1)*100,0)</f>
        <v>5.2249612809828205</v>
      </c>
      <c r="T61" s="32">
        <f>IFERROR(((T47/$D47)-1)*100,0)</f>
        <v>5.567381451886666</v>
      </c>
      <c r="U61" s="32">
        <f>IFERROR(((U47/$D47)-1)*100,0)</f>
        <v>5.8709545782960948</v>
      </c>
      <c r="V61" s="32">
        <f>IFERROR(((V47/$D47)-1)*100,0)</f>
        <v>6.1579527721968175</v>
      </c>
      <c r="W61" s="32">
        <f>IFERROR(((W47/$D47)-1)*100,0)</f>
        <v>6.4377955046956981</v>
      </c>
    </row>
    <row r="62" spans="2:23" ht="15.75">
      <c r="B62" s="10" t="s">
        <v>16</v>
      </c>
      <c r="C62" s="9"/>
      <c r="D62" s="32">
        <f t="shared" si="20"/>
        <v>0</v>
      </c>
      <c r="E62" s="32">
        <f>IFERROR(((E48/$D48)-1)*100,0)</f>
        <v>-0.18789237337960563</v>
      </c>
      <c r="F62" s="32">
        <f>IFERROR(((F48/$D48)-1)*100,0)</f>
        <v>-0.22160864121173462</v>
      </c>
      <c r="G62" s="32">
        <f>IFERROR(((G48/$D48)-1)*100,0)</f>
        <v>-5.8930239118659689E-2</v>
      </c>
      <c r="H62" s="32">
        <f>IFERROR(((H48/$D48)-1)*100,0)</f>
        <v>0.27650908077287983</v>
      </c>
      <c r="I62" s="32">
        <f>IFERROR(((I48/$D48)-1)*100,0)</f>
        <v>0.80927838441358091</v>
      </c>
      <c r="J62" s="32">
        <f>IFERROR(((J48/$D48)-1)*100,0)</f>
        <v>1.496878531936785</v>
      </c>
      <c r="K62" s="32">
        <f>IFERROR(((K48/$D48)-1)*100,0)</f>
        <v>2.3097809944204739</v>
      </c>
      <c r="L62" s="32">
        <f>IFERROR(((L48/$D48)-1)*100,0)</f>
        <v>3.1732789353888791</v>
      </c>
      <c r="M62" s="32">
        <f>IFERROR(((M48/$D48)-1)*100,0)</f>
        <v>3.9847967790566097</v>
      </c>
      <c r="N62" s="32">
        <f>IFERROR(((N48/$D48)-1)*100,0)</f>
        <v>4.7496527608545502</v>
      </c>
      <c r="O62" s="32">
        <f>IFERROR(((O48/$D48)-1)*100,0)</f>
        <v>5.4520777497548689</v>
      </c>
      <c r="P62" s="32">
        <f>IFERROR(((P48/$D48)-1)*100,0)</f>
        <v>6.0959033410027397</v>
      </c>
      <c r="Q62" s="32">
        <f>IFERROR(((Q48/$D48)-1)*100,0)</f>
        <v>6.690504493221483</v>
      </c>
      <c r="R62" s="32">
        <f>IFERROR(((R48/$D48)-1)*100,0)</f>
        <v>7.244034813144129</v>
      </c>
      <c r="S62" s="32">
        <f>IFERROR(((S48/$D48)-1)*100,0)</f>
        <v>7.7453462073833856</v>
      </c>
      <c r="T62" s="32">
        <f>IFERROR(((T48/$D48)-1)*100,0)</f>
        <v>8.1871793010845231</v>
      </c>
      <c r="U62" s="32">
        <f>IFERROR(((U48/$D48)-1)*100,0)</f>
        <v>8.6088177502455778</v>
      </c>
      <c r="V62" s="32">
        <f>IFERROR(((V48/$D48)-1)*100,0)</f>
        <v>9.0250296853215506</v>
      </c>
      <c r="W62" s="32">
        <f>IFERROR(((W48/$D48)-1)*100,0)</f>
        <v>9.3784087434871655</v>
      </c>
    </row>
    <row r="63" spans="2:23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ht="15.75">
      <c r="B64" s="9" t="s">
        <v>8</v>
      </c>
      <c r="C64" s="9"/>
      <c r="D64" s="32">
        <f>IFERROR(((D50/$D50)-1)*100,0)</f>
        <v>0</v>
      </c>
      <c r="E64" s="32">
        <f>IFERROR(((E50/$D50)-1)*100,0)</f>
        <v>-9.8967852679573092</v>
      </c>
      <c r="F64" s="32">
        <f>IFERROR(((F50/$D50)-1)*100,0)</f>
        <v>-22.574663539404995</v>
      </c>
      <c r="G64" s="32">
        <f>IFERROR(((G50/$D50)-1)*100,0)</f>
        <v>-40.134884687619767</v>
      </c>
      <c r="H64" s="32">
        <f>IFERROR(((H50/$D50)-1)*100,0)</f>
        <v>-47.145785501302605</v>
      </c>
      <c r="I64" s="32">
        <f>IFERROR(((I50/$D50)-1)*100,0)</f>
        <v>-52.128008155001574</v>
      </c>
      <c r="J64" s="32">
        <f>IFERROR(((J50/$D50)-1)*100,0)</f>
        <v>-53.16142394663914</v>
      </c>
      <c r="K64" s="32">
        <f>IFERROR(((K50/$D50)-1)*100,0)</f>
        <v>-53.627312885651101</v>
      </c>
      <c r="L64" s="32">
        <f>IFERROR(((L50/$D50)-1)*100,0)</f>
        <v>-53.238577177575053</v>
      </c>
      <c r="M64" s="32">
        <f>IFERROR(((M50/$D50)-1)*100,0)</f>
        <v>-50.003613210939776</v>
      </c>
      <c r="N64" s="32">
        <f>IFERROR(((N50/$D50)-1)*100,0)</f>
        <v>-44.887360567833369</v>
      </c>
      <c r="O64" s="32">
        <f>IFERROR(((O50/$D50)-1)*100,0)</f>
        <v>-41.491954054986948</v>
      </c>
      <c r="P64" s="32">
        <f>IFERROR(((P50/$D50)-1)*100,0)</f>
        <v>-35.354563216428538</v>
      </c>
      <c r="Q64" s="32">
        <f>IFERROR(((Q50/$D50)-1)*100,0)</f>
        <v>-26.937036894450905</v>
      </c>
      <c r="R64" s="32">
        <f>IFERROR(((R50/$D50)-1)*100,0)</f>
        <v>-24.383993626534394</v>
      </c>
      <c r="S64" s="32">
        <f>IFERROR(((S50/$D50)-1)*100,0)</f>
        <v>-18.248901318629308</v>
      </c>
      <c r="T64" s="32">
        <f>IFERROR(((T50/$D50)-1)*100,0)</f>
        <v>-11.166103281320993</v>
      </c>
      <c r="U64" s="32">
        <f>IFERROR(((U50/$D50)-1)*100,0)</f>
        <v>-8.5452677775751837</v>
      </c>
      <c r="V64" s="32">
        <f>IFERROR(((V50/$D50)-1)*100,0)</f>
        <v>-21.570990403181099</v>
      </c>
      <c r="W64" s="32">
        <f>IFERROR(((W50/$D50)-1)*100,0)</f>
        <v>-17.797438884102725</v>
      </c>
    </row>
    <row r="65" spans="1:23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>
      <c r="B66" s="1" t="s">
        <v>36</v>
      </c>
      <c r="C66" s="1"/>
      <c r="D66" s="1">
        <v>1991</v>
      </c>
      <c r="E66" s="1">
        <v>1992</v>
      </c>
      <c r="F66" s="1">
        <v>1993</v>
      </c>
      <c r="G66" s="1">
        <v>1994</v>
      </c>
      <c r="H66" s="1">
        <v>1995</v>
      </c>
      <c r="I66" s="1">
        <v>1996</v>
      </c>
      <c r="J66" s="1">
        <v>1997</v>
      </c>
      <c r="K66" s="1">
        <v>1998</v>
      </c>
      <c r="L66" s="1">
        <v>1999</v>
      </c>
      <c r="M66" s="1">
        <v>2000</v>
      </c>
      <c r="N66" s="1">
        <v>2001</v>
      </c>
      <c r="O66" s="1">
        <v>2002</v>
      </c>
      <c r="P66" s="1">
        <v>2003</v>
      </c>
      <c r="Q66" s="1">
        <v>2004</v>
      </c>
      <c r="R66" s="1">
        <v>2005</v>
      </c>
      <c r="S66" s="1">
        <v>2006</v>
      </c>
      <c r="T66" s="1">
        <v>2007</v>
      </c>
      <c r="U66" s="1">
        <v>2008</v>
      </c>
      <c r="V66" s="1">
        <v>2009</v>
      </c>
      <c r="W66" s="1">
        <v>2010</v>
      </c>
    </row>
    <row r="67" spans="1:23" ht="15.75">
      <c r="B67" s="20" t="s">
        <v>5</v>
      </c>
      <c r="C67" s="31">
        <f>AVERAGE(D67:W67)</f>
        <v>27.547445000485471</v>
      </c>
      <c r="D67" s="30">
        <f t="shared" ref="D67:W67" si="21">(D8/D7)*100</f>
        <v>28.973860952678638</v>
      </c>
      <c r="E67" s="30">
        <f t="shared" si="21"/>
        <v>29.575890166912384</v>
      </c>
      <c r="F67" s="30">
        <f t="shared" si="21"/>
        <v>29.677242248793114</v>
      </c>
      <c r="G67" s="30">
        <f t="shared" si="21"/>
        <v>29.346523399109852</v>
      </c>
      <c r="H67" s="30">
        <f t="shared" si="21"/>
        <v>28.843394296090164</v>
      </c>
      <c r="I67" s="30">
        <f t="shared" si="21"/>
        <v>28.4221991499439</v>
      </c>
      <c r="J67" s="30">
        <f t="shared" si="21"/>
        <v>28.038470515423867</v>
      </c>
      <c r="K67" s="30">
        <f t="shared" si="21"/>
        <v>27.683540435694997</v>
      </c>
      <c r="L67" s="30">
        <f t="shared" si="21"/>
        <v>27.339383789107391</v>
      </c>
      <c r="M67" s="30">
        <f t="shared" si="21"/>
        <v>27.048364354588657</v>
      </c>
      <c r="N67" s="30">
        <f t="shared" si="21"/>
        <v>27.017684390832912</v>
      </c>
      <c r="O67" s="30">
        <f t="shared" si="21"/>
        <v>26.664376782981485</v>
      </c>
      <c r="P67" s="30">
        <f t="shared" si="21"/>
        <v>26.419747198390748</v>
      </c>
      <c r="Q67" s="30">
        <f t="shared" si="21"/>
        <v>26.335645208225529</v>
      </c>
      <c r="R67" s="30">
        <f t="shared" si="21"/>
        <v>26.182004198804826</v>
      </c>
      <c r="S67" s="30">
        <f t="shared" si="21"/>
        <v>26.313450941255645</v>
      </c>
      <c r="T67" s="30">
        <f t="shared" si="21"/>
        <v>26.661588517183631</v>
      </c>
      <c r="U67" s="30">
        <f t="shared" si="21"/>
        <v>26.994776853690922</v>
      </c>
      <c r="V67" s="30">
        <f t="shared" si="21"/>
        <v>26.788271392228069</v>
      </c>
      <c r="W67" s="30">
        <f t="shared" si="21"/>
        <v>26.622485217772745</v>
      </c>
    </row>
    <row r="68" spans="1:23" ht="15.75">
      <c r="B68" s="20" t="s">
        <v>38</v>
      </c>
      <c r="C68" s="31">
        <f>AVERAGE(D68:W68)</f>
        <v>38.445201108270226</v>
      </c>
      <c r="D68" s="30">
        <f t="shared" ref="D68:W68" si="22">(D9/D7)*100</f>
        <v>36.985392080278231</v>
      </c>
      <c r="E68" s="30">
        <f t="shared" si="22"/>
        <v>36.958566995626363</v>
      </c>
      <c r="F68" s="30">
        <f t="shared" si="22"/>
        <v>37.177981279258148</v>
      </c>
      <c r="G68" s="30">
        <f t="shared" si="22"/>
        <v>37.60537004279125</v>
      </c>
      <c r="H68" s="30">
        <f t="shared" si="22"/>
        <v>38.103945525623736</v>
      </c>
      <c r="I68" s="30">
        <f t="shared" si="22"/>
        <v>38.279617377511265</v>
      </c>
      <c r="J68" s="30">
        <f t="shared" si="22"/>
        <v>38.406586794033551</v>
      </c>
      <c r="K68" s="30">
        <f t="shared" si="22"/>
        <v>38.502198218792785</v>
      </c>
      <c r="L68" s="30">
        <f t="shared" si="22"/>
        <v>38.592589782979957</v>
      </c>
      <c r="M68" s="30">
        <f t="shared" si="22"/>
        <v>38.660715450614205</v>
      </c>
      <c r="N68" s="30">
        <f t="shared" si="22"/>
        <v>38.208421610441398</v>
      </c>
      <c r="O68" s="30">
        <f t="shared" si="22"/>
        <v>38.536931343607336</v>
      </c>
      <c r="P68" s="30">
        <f t="shared" si="22"/>
        <v>38.829994360073492</v>
      </c>
      <c r="Q68" s="30">
        <f t="shared" si="22"/>
        <v>38.976022565663051</v>
      </c>
      <c r="R68" s="30">
        <f t="shared" si="22"/>
        <v>39.339661810417198</v>
      </c>
      <c r="S68" s="30">
        <f t="shared" si="22"/>
        <v>39.321873514741043</v>
      </c>
      <c r="T68" s="30">
        <f t="shared" si="22"/>
        <v>39.165949998050046</v>
      </c>
      <c r="U68" s="30">
        <f t="shared" si="22"/>
        <v>38.996205728453184</v>
      </c>
      <c r="V68" s="30">
        <f t="shared" si="22"/>
        <v>39.09601859615627</v>
      </c>
      <c r="W68" s="30">
        <f t="shared" si="22"/>
        <v>39.159979090292047</v>
      </c>
    </row>
    <row r="69" spans="1:23" ht="15.75">
      <c r="B69" s="20" t="s">
        <v>10</v>
      </c>
      <c r="C69" s="31">
        <f>AVERAGE(D69:W69)</f>
        <v>34.0073538912443</v>
      </c>
      <c r="D69" s="30">
        <f t="shared" ref="D69:W69" si="23">(D10/D7)*100</f>
        <v>34.040746967043134</v>
      </c>
      <c r="E69" s="30">
        <f t="shared" si="23"/>
        <v>33.465542837461257</v>
      </c>
      <c r="F69" s="30">
        <f t="shared" si="23"/>
        <v>33.144776471948752</v>
      </c>
      <c r="G69" s="30">
        <f t="shared" si="23"/>
        <v>33.048106558098894</v>
      </c>
      <c r="H69" s="30">
        <f t="shared" si="23"/>
        <v>33.052660178286111</v>
      </c>
      <c r="I69" s="30">
        <f t="shared" si="23"/>
        <v>33.298183472544835</v>
      </c>
      <c r="J69" s="30">
        <f t="shared" si="23"/>
        <v>33.554942690542589</v>
      </c>
      <c r="K69" s="30">
        <f t="shared" si="23"/>
        <v>33.8142613455122</v>
      </c>
      <c r="L69" s="30">
        <f t="shared" si="23"/>
        <v>34.068026427912649</v>
      </c>
      <c r="M69" s="30">
        <f t="shared" si="23"/>
        <v>34.290920194797145</v>
      </c>
      <c r="N69" s="30">
        <f t="shared" si="23"/>
        <v>34.773893998725683</v>
      </c>
      <c r="O69" s="30">
        <f t="shared" si="23"/>
        <v>34.798691873411187</v>
      </c>
      <c r="P69" s="30">
        <f t="shared" si="23"/>
        <v>34.750258441535756</v>
      </c>
      <c r="Q69" s="30">
        <f t="shared" si="23"/>
        <v>34.68833222611142</v>
      </c>
      <c r="R69" s="30">
        <f t="shared" si="23"/>
        <v>34.478333990777983</v>
      </c>
      <c r="S69" s="30">
        <f t="shared" si="23"/>
        <v>34.364675544003312</v>
      </c>
      <c r="T69" s="30">
        <f t="shared" si="23"/>
        <v>34.172461484766323</v>
      </c>
      <c r="U69" s="30">
        <f t="shared" si="23"/>
        <v>34.009017417855894</v>
      </c>
      <c r="V69" s="30">
        <f t="shared" si="23"/>
        <v>34.115710011615668</v>
      </c>
      <c r="W69" s="30">
        <f t="shared" si="23"/>
        <v>34.217535691935204</v>
      </c>
    </row>
    <row r="70" spans="1:23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B71" s="1" t="s">
        <v>41</v>
      </c>
      <c r="C71" s="1"/>
      <c r="D71" s="1">
        <v>1991</v>
      </c>
      <c r="E71" s="1">
        <v>1992</v>
      </c>
      <c r="F71" s="1">
        <v>1993</v>
      </c>
      <c r="G71" s="1">
        <v>1994</v>
      </c>
      <c r="H71" s="1">
        <v>1995</v>
      </c>
      <c r="I71" s="1">
        <v>1996</v>
      </c>
      <c r="J71" s="1">
        <v>1997</v>
      </c>
      <c r="K71" s="1">
        <v>1998</v>
      </c>
      <c r="L71" s="1">
        <v>1999</v>
      </c>
      <c r="M71" s="1">
        <v>2000</v>
      </c>
      <c r="N71" s="1">
        <v>2001</v>
      </c>
      <c r="O71" s="1">
        <v>2002</v>
      </c>
      <c r="P71" s="1">
        <v>2003</v>
      </c>
      <c r="Q71" s="1">
        <v>2004</v>
      </c>
      <c r="R71" s="1">
        <v>2005</v>
      </c>
      <c r="S71" s="1">
        <v>2006</v>
      </c>
      <c r="T71" s="1">
        <v>2007</v>
      </c>
      <c r="U71" s="1">
        <v>2008</v>
      </c>
      <c r="V71" s="1">
        <v>2009</v>
      </c>
      <c r="W71" s="1">
        <v>2010</v>
      </c>
    </row>
    <row r="72" spans="1:23" ht="15.75">
      <c r="B72" s="10" t="s">
        <v>31</v>
      </c>
      <c r="C72" s="31">
        <f>AVERAGE(D72:W72)</f>
        <v>0</v>
      </c>
      <c r="D72" s="30">
        <f t="shared" ref="D72:W72" si="24">(D13/D$10)*100</f>
        <v>0</v>
      </c>
      <c r="E72" s="30">
        <f t="shared" si="24"/>
        <v>0</v>
      </c>
      <c r="F72" s="30">
        <f t="shared" si="24"/>
        <v>0</v>
      </c>
      <c r="G72" s="30">
        <f t="shared" si="24"/>
        <v>0</v>
      </c>
      <c r="H72" s="30">
        <f t="shared" si="24"/>
        <v>0</v>
      </c>
      <c r="I72" s="30">
        <f t="shared" si="24"/>
        <v>0</v>
      </c>
      <c r="J72" s="30">
        <f t="shared" si="24"/>
        <v>0</v>
      </c>
      <c r="K72" s="30">
        <f t="shared" si="24"/>
        <v>0</v>
      </c>
      <c r="L72" s="30">
        <f t="shared" si="24"/>
        <v>0</v>
      </c>
      <c r="M72" s="30">
        <f t="shared" si="24"/>
        <v>0</v>
      </c>
      <c r="N72" s="30">
        <f t="shared" si="24"/>
        <v>0</v>
      </c>
      <c r="O72" s="30">
        <f t="shared" si="24"/>
        <v>0</v>
      </c>
      <c r="P72" s="30">
        <f t="shared" si="24"/>
        <v>0</v>
      </c>
      <c r="Q72" s="30">
        <f t="shared" si="24"/>
        <v>0</v>
      </c>
      <c r="R72" s="30">
        <f t="shared" si="24"/>
        <v>0</v>
      </c>
      <c r="S72" s="30">
        <f t="shared" si="24"/>
        <v>0</v>
      </c>
      <c r="T72" s="30">
        <f t="shared" si="24"/>
        <v>0</v>
      </c>
      <c r="U72" s="30">
        <f t="shared" si="24"/>
        <v>0</v>
      </c>
      <c r="V72" s="30">
        <f t="shared" si="24"/>
        <v>0</v>
      </c>
      <c r="W72" s="30">
        <f t="shared" si="24"/>
        <v>0</v>
      </c>
    </row>
    <row r="73" spans="1:23" ht="15.75">
      <c r="A73" s="36"/>
      <c r="B73" s="10" t="s">
        <v>11</v>
      </c>
      <c r="C73" s="31">
        <f>AVERAGE(D73:W73)</f>
        <v>5.8623360107539293</v>
      </c>
      <c r="D73" s="30">
        <f t="shared" ref="D73:W73" si="25">(D16/D$10)*100</f>
        <v>5.0697949677035634</v>
      </c>
      <c r="E73" s="30">
        <f t="shared" si="25"/>
        <v>5.1670334298892397</v>
      </c>
      <c r="F73" s="30">
        <f>(F16/F$10)*100</f>
        <v>5.262275417926646</v>
      </c>
      <c r="G73" s="30">
        <f t="shared" si="25"/>
        <v>5.3553267286912689</v>
      </c>
      <c r="H73" s="30">
        <f t="shared" si="25"/>
        <v>5.4476614730965416</v>
      </c>
      <c r="I73" s="30">
        <f t="shared" si="25"/>
        <v>5.5387126865144012</v>
      </c>
      <c r="J73" s="30">
        <f t="shared" si="25"/>
        <v>5.6304281851483839</v>
      </c>
      <c r="K73" s="30">
        <f t="shared" si="25"/>
        <v>5.7224621564424938</v>
      </c>
      <c r="L73" s="30">
        <f t="shared" si="25"/>
        <v>5.8150831872046362</v>
      </c>
      <c r="M73" s="30">
        <f t="shared" si="25"/>
        <v>5.9081438998535001</v>
      </c>
      <c r="N73" s="30">
        <f t="shared" si="25"/>
        <v>5.9646665070572933</v>
      </c>
      <c r="O73" s="30">
        <f t="shared" si="25"/>
        <v>6.0216416237437258</v>
      </c>
      <c r="P73" s="30">
        <f t="shared" si="25"/>
        <v>6.0798025767914163</v>
      </c>
      <c r="Q73" s="30">
        <f t="shared" si="25"/>
        <v>6.1378616202871061</v>
      </c>
      <c r="R73" s="30">
        <f t="shared" si="25"/>
        <v>6.1965331274844857</v>
      </c>
      <c r="S73" s="30">
        <f t="shared" si="25"/>
        <v>6.2596650671641871</v>
      </c>
      <c r="T73" s="30">
        <f t="shared" si="25"/>
        <v>6.3227725663771714</v>
      </c>
      <c r="U73" s="30">
        <f t="shared" si="25"/>
        <v>6.3860763168320966</v>
      </c>
      <c r="V73" s="30">
        <f t="shared" si="25"/>
        <v>6.4489646805278911</v>
      </c>
      <c r="W73" s="30">
        <f t="shared" si="25"/>
        <v>6.5118139963425081</v>
      </c>
    </row>
    <row r="74" spans="1:23" ht="15.75">
      <c r="A74" s="36"/>
      <c r="B74" s="10" t="s">
        <v>12</v>
      </c>
      <c r="C74" s="31">
        <f>AVERAGE(D74:W74)</f>
        <v>83.606068072880731</v>
      </c>
      <c r="D74" s="30">
        <f t="shared" ref="D74:W74" si="26">(D19/D$10)*100</f>
        <v>84.457639222598516</v>
      </c>
      <c r="E74" s="30">
        <f t="shared" si="26"/>
        <v>84.349145267760719</v>
      </c>
      <c r="F74" s="30">
        <f t="shared" si="26"/>
        <v>84.244413703763726</v>
      </c>
      <c r="G74" s="30">
        <f t="shared" si="26"/>
        <v>84.14253656630558</v>
      </c>
      <c r="H74" s="30">
        <f t="shared" si="26"/>
        <v>84.043369310205023</v>
      </c>
      <c r="I74" s="30">
        <f t="shared" si="26"/>
        <v>83.947623005481603</v>
      </c>
      <c r="J74" s="30">
        <f t="shared" si="26"/>
        <v>83.852473327047932</v>
      </c>
      <c r="K74" s="30">
        <f t="shared" si="26"/>
        <v>83.756439594579746</v>
      </c>
      <c r="L74" s="30">
        <f t="shared" si="26"/>
        <v>83.658290337158704</v>
      </c>
      <c r="M74" s="30">
        <f t="shared" si="26"/>
        <v>83.562367607262075</v>
      </c>
      <c r="N74" s="30">
        <f t="shared" si="26"/>
        <v>83.498478845546231</v>
      </c>
      <c r="O74" s="30">
        <f t="shared" si="26"/>
        <v>83.435388532876374</v>
      </c>
      <c r="P74" s="30">
        <f t="shared" si="26"/>
        <v>83.370630130759352</v>
      </c>
      <c r="Q74" s="30">
        <f t="shared" si="26"/>
        <v>83.307863791869806</v>
      </c>
      <c r="R74" s="30">
        <f t="shared" si="26"/>
        <v>83.245137009862987</v>
      </c>
      <c r="S74" s="30">
        <f t="shared" si="26"/>
        <v>83.179241980868042</v>
      </c>
      <c r="T74" s="30">
        <f t="shared" si="26"/>
        <v>83.115343015822262</v>
      </c>
      <c r="U74" s="30">
        <f t="shared" si="26"/>
        <v>83.049637471589094</v>
      </c>
      <c r="V74" s="30">
        <f t="shared" si="26"/>
        <v>82.983373098011782</v>
      </c>
      <c r="W74" s="30">
        <f t="shared" si="26"/>
        <v>82.92196963824513</v>
      </c>
    </row>
    <row r="75" spans="1:23" ht="15.75">
      <c r="A75" s="36"/>
      <c r="B75" s="10" t="s">
        <v>16</v>
      </c>
      <c r="C75" s="31">
        <f>AVERAGE(D75:W75)</f>
        <v>10.531595916365339</v>
      </c>
      <c r="D75" s="35">
        <f t="shared" ref="D75:W75" si="27">(D23/D$10)*100</f>
        <v>10.472565809697924</v>
      </c>
      <c r="E75" s="35">
        <f t="shared" si="27"/>
        <v>10.483821302350053</v>
      </c>
      <c r="F75" s="35">
        <f t="shared" si="27"/>
        <v>10.493310878309618</v>
      </c>
      <c r="G75" s="35">
        <f t="shared" si="27"/>
        <v>10.502136705003148</v>
      </c>
      <c r="H75" s="35">
        <f t="shared" si="27"/>
        <v>10.508969216698425</v>
      </c>
      <c r="I75" s="35">
        <f t="shared" si="27"/>
        <v>10.513664308003998</v>
      </c>
      <c r="J75" s="35">
        <f t="shared" si="27"/>
        <v>10.517098487803699</v>
      </c>
      <c r="K75" s="35">
        <f t="shared" si="27"/>
        <v>10.521098248977761</v>
      </c>
      <c r="L75" s="35">
        <f t="shared" si="27"/>
        <v>10.526626475636663</v>
      </c>
      <c r="M75" s="35">
        <f t="shared" si="27"/>
        <v>10.529488492884415</v>
      </c>
      <c r="N75" s="35">
        <f t="shared" si="27"/>
        <v>10.536854647396481</v>
      </c>
      <c r="O75" s="35">
        <f t="shared" si="27"/>
        <v>10.542969843379888</v>
      </c>
      <c r="P75" s="35">
        <f t="shared" si="27"/>
        <v>10.549567292449233</v>
      </c>
      <c r="Q75" s="35">
        <f t="shared" si="27"/>
        <v>10.554274587843102</v>
      </c>
      <c r="R75" s="35">
        <f t="shared" si="27"/>
        <v>10.558329862652515</v>
      </c>
      <c r="S75" s="35">
        <f t="shared" si="27"/>
        <v>10.561092951967773</v>
      </c>
      <c r="T75" s="35">
        <f t="shared" si="27"/>
        <v>10.561884417800581</v>
      </c>
      <c r="U75" s="35">
        <f t="shared" si="27"/>
        <v>10.564286211578812</v>
      </c>
      <c r="V75" s="35">
        <f t="shared" si="27"/>
        <v>10.567662221460338</v>
      </c>
      <c r="W75" s="35">
        <f t="shared" si="27"/>
        <v>10.566216365412352</v>
      </c>
    </row>
    <row r="76" spans="1:23">
      <c r="C76" s="31"/>
    </row>
    <row r="147" spans="4:23">
      <c r="D147">
        <v>51569517501.999359</v>
      </c>
      <c r="E147">
        <v>43630271927.217056</v>
      </c>
      <c r="F147">
        <v>30278074125.27137</v>
      </c>
      <c r="G147">
        <v>17871021138.38324</v>
      </c>
      <c r="H147">
        <v>12364976904.796431</v>
      </c>
      <c r="I147">
        <v>9587542737.793375</v>
      </c>
      <c r="J147">
        <v>9799298943.2774773</v>
      </c>
      <c r="K147">
        <v>10038321676.407881</v>
      </c>
      <c r="L147">
        <v>10037253130.07021</v>
      </c>
      <c r="M147">
        <v>11273163442.766109</v>
      </c>
      <c r="N147">
        <v>11946739407.56488</v>
      </c>
      <c r="O147">
        <v>12357875872.22275</v>
      </c>
      <c r="P147">
        <v>15136977708.5511</v>
      </c>
      <c r="Q147">
        <v>18238694768.058411</v>
      </c>
      <c r="R147">
        <v>18955148652.73851</v>
      </c>
      <c r="S147">
        <v>22971327974.5975</v>
      </c>
      <c r="T147">
        <v>28471617650.270672</v>
      </c>
      <c r="U147">
        <v>28137505150.218239</v>
      </c>
      <c r="V147">
        <v>13966384843.55999</v>
      </c>
      <c r="W147">
        <v>14631930179.17001</v>
      </c>
    </row>
    <row r="164" spans="4:23">
      <c r="D164">
        <v>16.733127809502903</v>
      </c>
      <c r="E164">
        <v>16.580501480349163</v>
      </c>
      <c r="F164">
        <v>16.468023097101014</v>
      </c>
      <c r="G164">
        <v>16.43996401359318</v>
      </c>
      <c r="H164">
        <v>16.499187467504473</v>
      </c>
      <c r="I164">
        <v>16.376617331615748</v>
      </c>
      <c r="J164">
        <v>16.247920735025762</v>
      </c>
      <c r="K164">
        <v>16.177332794073326</v>
      </c>
      <c r="L164">
        <v>16.040194576334379</v>
      </c>
      <c r="M164">
        <v>16.10529240579411</v>
      </c>
      <c r="N164">
        <v>16.092630373570319</v>
      </c>
      <c r="O164">
        <v>16.184894687224606</v>
      </c>
      <c r="P164">
        <v>16.259426870040112</v>
      </c>
      <c r="Q164">
        <v>16.258761154313685</v>
      </c>
      <c r="R164">
        <v>16.530787897850022</v>
      </c>
      <c r="S164">
        <v>16.734793831940237</v>
      </c>
      <c r="T164">
        <v>16.928355379414334</v>
      </c>
      <c r="U164">
        <v>17.05475854690442</v>
      </c>
      <c r="V164">
        <v>17.209082467406947</v>
      </c>
      <c r="W164">
        <v>17.328619598725297</v>
      </c>
    </row>
    <row r="166" spans="4:23">
      <c r="D166">
        <v>112215.13703894158</v>
      </c>
      <c r="E166">
        <v>111749.48350308472</v>
      </c>
      <c r="F166">
        <v>111402.43170884353</v>
      </c>
      <c r="G166">
        <v>111315.33712832928</v>
      </c>
      <c r="H166">
        <v>111498.92184381305</v>
      </c>
      <c r="I166">
        <v>111117.94534658678</v>
      </c>
      <c r="J166">
        <v>110713.63156992324</v>
      </c>
      <c r="K166">
        <v>110489.98678528714</v>
      </c>
      <c r="L166">
        <v>110051.6351021747</v>
      </c>
      <c r="M166">
        <v>110260.35241150206</v>
      </c>
      <c r="N166">
        <v>110219.8456982127</v>
      </c>
      <c r="O166">
        <v>110514.00946538913</v>
      </c>
      <c r="P166">
        <v>110749.95959930889</v>
      </c>
      <c r="Q166">
        <v>110747.85872008371</v>
      </c>
      <c r="R166">
        <v>111596.50145306997</v>
      </c>
      <c r="S166">
        <v>112220.18671354346</v>
      </c>
      <c r="T166">
        <v>112802.02609773361</v>
      </c>
      <c r="U166">
        <v>113176.85530396779</v>
      </c>
      <c r="V166">
        <v>113629.0528635985</v>
      </c>
      <c r="W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Wealth_UKR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2014-12-03T14:41:40Z</dcterms:modified>
</cp:coreProperties>
</file>